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9180" windowHeight="4440" activeTab="8"/>
  </bookViews>
  <sheets>
    <sheet name="Div1" sheetId="1" r:id="rId1"/>
    <sheet name="Div2Ga" sheetId="2" r:id="rId2"/>
    <sheet name="Div2Gb" sheetId="3" r:id="rId3"/>
    <sheet name="Div3Ga" sheetId="4" r:id="rId4"/>
    <sheet name="Div3Gb" sheetId="5" r:id="rId5"/>
    <sheet name="Div3Gc" sheetId="6" r:id="rId6"/>
    <sheet name="Div3Gd" sheetId="7" r:id="rId7"/>
    <sheet name="CDCFA" sheetId="8" r:id="rId8"/>
    <sheet name="CDCFB" sheetId="9" r:id="rId9"/>
    <sheet name="V1A" sheetId="10" r:id="rId10"/>
    <sheet name="V2A" sheetId="11" r:id="rId11"/>
    <sheet name="V3A" sheetId="12" r:id="rId12"/>
    <sheet name="V3B" sheetId="13" r:id="rId13"/>
    <sheet name="Feuil1" sheetId="14" r:id="rId14"/>
  </sheets>
  <definedNames/>
  <calcPr fullCalcOnLoad="1"/>
</workbook>
</file>

<file path=xl/sharedStrings.xml><?xml version="1.0" encoding="utf-8"?>
<sst xmlns="http://schemas.openxmlformats.org/spreadsheetml/2006/main" count="1807" uniqueCount="274">
  <si>
    <t>Journée 1</t>
  </si>
  <si>
    <t>14H30</t>
  </si>
  <si>
    <t>Equipe</t>
  </si>
  <si>
    <t>Score</t>
  </si>
  <si>
    <t>Points</t>
  </si>
  <si>
    <t>Journée 2</t>
  </si>
  <si>
    <t>Journée 7</t>
  </si>
  <si>
    <t>Journée 6</t>
  </si>
  <si>
    <t>Journée 5</t>
  </si>
  <si>
    <t>Journée 4</t>
  </si>
  <si>
    <t>Journée 3</t>
  </si>
  <si>
    <t>9h00</t>
  </si>
  <si>
    <t>Nom</t>
  </si>
  <si>
    <t>Classement Division 1</t>
  </si>
  <si>
    <t>Classement Division 2 groupe A</t>
  </si>
  <si>
    <t>Classement Division 2 groupe B</t>
  </si>
  <si>
    <t>Classement Division 3 groupe A</t>
  </si>
  <si>
    <t>Classement Division 3 groupe B</t>
  </si>
  <si>
    <t>Classement Division 3 groupe C</t>
  </si>
  <si>
    <t>Classement CDCF groupe A</t>
  </si>
  <si>
    <t xml:space="preserve">                                                       Division 2 groupe B                                             Arbitre</t>
  </si>
  <si>
    <t xml:space="preserve">                                                          Division 2 Groupe A                                         Arbitre</t>
  </si>
  <si>
    <t xml:space="preserve">                                                            Division 3 groupe C                                        Arbitre</t>
  </si>
  <si>
    <t xml:space="preserve">                                                       Division CDCF Groupe A                                    Arbitre</t>
  </si>
  <si>
    <t xml:space="preserve">                                                           Division CDCF groupe B                               Arbitre</t>
  </si>
  <si>
    <t>8h30</t>
  </si>
  <si>
    <t>J</t>
  </si>
  <si>
    <t>G</t>
  </si>
  <si>
    <t>N</t>
  </si>
  <si>
    <t>P</t>
  </si>
  <si>
    <t>POUR</t>
  </si>
  <si>
    <t>CONTRE</t>
  </si>
  <si>
    <t>DIFF</t>
  </si>
  <si>
    <t>OUCQUES</t>
  </si>
  <si>
    <t>ROMORANTIN 1</t>
  </si>
  <si>
    <t>SALBRIS 2</t>
  </si>
  <si>
    <t>PRUNIERS</t>
  </si>
  <si>
    <t>ROMORANTIN 2</t>
  </si>
  <si>
    <t>Classement CDCF groupe B</t>
  </si>
  <si>
    <t>EXEMPT</t>
  </si>
  <si>
    <t>VENDOME 1</t>
  </si>
  <si>
    <t>NAVEIL 2</t>
  </si>
  <si>
    <t>Classement Vétérans D 2 A</t>
  </si>
  <si>
    <t>PRUNIERS 2</t>
  </si>
  <si>
    <t>ROMORANTIN 3</t>
  </si>
  <si>
    <t xml:space="preserve">Points </t>
  </si>
  <si>
    <t xml:space="preserve">                                                                  Division 1                                          Arbitre</t>
  </si>
  <si>
    <t xml:space="preserve">                                                           Division 3 groupe B                                Arbitre</t>
  </si>
  <si>
    <t>MONT-P-CHAMBORD 1</t>
  </si>
  <si>
    <t>MARCHENOIR</t>
  </si>
  <si>
    <t>MONT-P-CHAMBORD 2</t>
  </si>
  <si>
    <t xml:space="preserve">                                                            Division 3 groupe D                                        Arbitre</t>
  </si>
  <si>
    <t>ROMORANTIN 4</t>
  </si>
  <si>
    <t>VENDOME 2</t>
  </si>
  <si>
    <t>Classement Division 3 groupe D</t>
  </si>
  <si>
    <t>SELOMMES</t>
  </si>
  <si>
    <t>LANGON</t>
  </si>
  <si>
    <t>F</t>
  </si>
  <si>
    <t>Totaux</t>
  </si>
  <si>
    <t>VILLEFRANCHE</t>
  </si>
  <si>
    <t>SELLES-S-CHER 3</t>
  </si>
  <si>
    <t>FINALE FEMININE</t>
  </si>
  <si>
    <t>FINALE DIVISION 2</t>
  </si>
  <si>
    <t>PHASES FINALE D3</t>
  </si>
  <si>
    <t>Contre</t>
  </si>
  <si>
    <t>Classement général</t>
  </si>
  <si>
    <t>Classement général  Division 1</t>
  </si>
  <si>
    <t>Classement général D2 groupe A</t>
  </si>
  <si>
    <t>Classement général D2 groupe B</t>
  </si>
  <si>
    <t>Classement général D3 groupe A</t>
  </si>
  <si>
    <t>Classement général D3 groupeB</t>
  </si>
  <si>
    <t>Classement général D3 groupeC</t>
  </si>
  <si>
    <t>Classement général D3 groupe D</t>
  </si>
  <si>
    <t>Classement général CDCF G A</t>
  </si>
  <si>
    <t>Classement général CDCF G B</t>
  </si>
  <si>
    <t>²</t>
  </si>
  <si>
    <t>Classement Vétérans D 1</t>
  </si>
  <si>
    <t xml:space="preserve">                Equipe              Score     Points</t>
  </si>
  <si>
    <t>NAVEIL 1</t>
  </si>
  <si>
    <t>PRUNIERS 1</t>
  </si>
  <si>
    <t>SELLES SUR CHER 1</t>
  </si>
  <si>
    <t>SELLES SUR CHER 2</t>
  </si>
  <si>
    <t>Classement Vétérans D 3A</t>
  </si>
  <si>
    <t>Classement Vétérans D 3 B</t>
  </si>
  <si>
    <t>SELLES-S-CHER 2</t>
  </si>
  <si>
    <t>MONT-P-CHAMBORD 3</t>
  </si>
  <si>
    <t>²²²²</t>
  </si>
  <si>
    <t>CHOUZY-S-CISSE 2</t>
  </si>
  <si>
    <t>MONTOIRE-S-LOIR</t>
  </si>
  <si>
    <t>OUCQUES 2</t>
  </si>
  <si>
    <t>MER 2</t>
  </si>
  <si>
    <t>CHOUZY-S-CISSE 1</t>
  </si>
  <si>
    <t xml:space="preserve"> </t>
  </si>
  <si>
    <t>SAVIGNY SUR BRAYE</t>
  </si>
  <si>
    <t xml:space="preserve">MONT -P -CHAMBORD </t>
  </si>
  <si>
    <t>MONT-P-CHAMBORD</t>
  </si>
  <si>
    <t xml:space="preserve">MONT-P-CHAMBORD </t>
  </si>
  <si>
    <t>14h 30</t>
  </si>
  <si>
    <t>8 H 30</t>
  </si>
  <si>
    <t>classement général</t>
  </si>
  <si>
    <t>Pour</t>
  </si>
  <si>
    <t>Diff</t>
  </si>
  <si>
    <t xml:space="preserve">              DIVISION 1  CDC VETERANS                    arbitre                                                                                                          </t>
  </si>
  <si>
    <t xml:space="preserve">Division 2 CDC VETERANS GROUPE A       arbitre               </t>
  </si>
  <si>
    <t xml:space="preserve">                       Division 3  CDC VETERANS GROUPE A         arbitre  </t>
  </si>
  <si>
    <t xml:space="preserve">DIVISION 3 CDC VETERANS GROUPE B     arbitre  </t>
  </si>
  <si>
    <t>LA CHAUSSEE</t>
  </si>
  <si>
    <t>SALBRIS 1</t>
  </si>
  <si>
    <t>OUCQUES 1</t>
  </si>
  <si>
    <t>VILLEBAROU</t>
  </si>
  <si>
    <t>VILEBAROU</t>
  </si>
  <si>
    <t>LAMOTTE BEUVRON 1</t>
  </si>
  <si>
    <t xml:space="preserve">MER 1 </t>
  </si>
  <si>
    <t>St AIGNAN-SUR-CHER</t>
  </si>
  <si>
    <t>SALBRIS 3</t>
  </si>
  <si>
    <t>LAMOTTE BEUVRON 2</t>
  </si>
  <si>
    <t>LANGON 2</t>
  </si>
  <si>
    <t>VILLEBAROU 1</t>
  </si>
  <si>
    <t>COUR-CHEVERNY 1</t>
  </si>
  <si>
    <t>VOUZON 1</t>
  </si>
  <si>
    <t>MONTOIRE SUR LOIR 1</t>
  </si>
  <si>
    <t>COUR-CHEVERNY 2</t>
  </si>
  <si>
    <t>SAVIGNY-S- BRAYE 1</t>
  </si>
  <si>
    <t>LA CHAUSSEE 2</t>
  </si>
  <si>
    <t>VILLEBAROU 2</t>
  </si>
  <si>
    <t>MONTRICHARD 1</t>
  </si>
  <si>
    <t>SAVIGNY-S-BRAYE 3</t>
  </si>
  <si>
    <t>VOUZON 2</t>
  </si>
  <si>
    <t>MONTOIRE-S-LOIR 2</t>
  </si>
  <si>
    <t>SAVIGNY-S-BRAYE 2</t>
  </si>
  <si>
    <t>CHOUZY-S-CISSE 3</t>
  </si>
  <si>
    <t>MONTRICHARD 2</t>
  </si>
  <si>
    <t>COUR-CHEVERNY 3</t>
  </si>
  <si>
    <t>ST LAURENT NOUAN</t>
  </si>
  <si>
    <t>NOYERS-S-CHER</t>
  </si>
  <si>
    <t>COUR -CHEVERNY 4</t>
  </si>
  <si>
    <t>ST AIGNAN-S-CHER</t>
  </si>
  <si>
    <t>SELLES-S-CHER 4</t>
  </si>
  <si>
    <t>LANGON 3</t>
  </si>
  <si>
    <t>GIEVRES 2</t>
  </si>
  <si>
    <t>NEUNG-S-BEUVRON</t>
  </si>
  <si>
    <t>1709/2017</t>
  </si>
  <si>
    <t>8H30</t>
  </si>
  <si>
    <t>CATRIX JM</t>
  </si>
  <si>
    <t>CATRIX   JM</t>
  </si>
  <si>
    <t xml:space="preserve">Lieu: VENDOME   </t>
  </si>
  <si>
    <t>Lieu:  VENDOME</t>
  </si>
  <si>
    <t>Lieu : MARCHENOIR      CATRIX  JM</t>
  </si>
  <si>
    <t>Lieu :MARCHENOIR      CATRIX  JM</t>
  </si>
  <si>
    <t>Lieu:  MER          CATRIX    JM</t>
  </si>
  <si>
    <t>Lieu:   MER           CATRIX    JM</t>
  </si>
  <si>
    <t>Lieu:  MER            CATRIX   JM</t>
  </si>
  <si>
    <t xml:space="preserve">  Lieu :   MER           CATRIX   JM</t>
  </si>
  <si>
    <t xml:space="preserve">Lieu : SELLES-S-CHER      </t>
  </si>
  <si>
    <t>Lieu : SELLES-S-CHER</t>
  </si>
  <si>
    <t xml:space="preserve">         CAMUS GUY</t>
  </si>
  <si>
    <t xml:space="preserve">        CAMUS  GUY</t>
  </si>
  <si>
    <t>lieu: VENDOME</t>
  </si>
  <si>
    <t>Lieu: SAVIGNY-S-BRAYE</t>
  </si>
  <si>
    <t xml:space="preserve">    CATRIX M</t>
  </si>
  <si>
    <t xml:space="preserve">       CATRIX JM</t>
  </si>
  <si>
    <t xml:space="preserve"> Lieu: SAVIGNY-S-BRAYE   </t>
  </si>
  <si>
    <t>CATRIX J MARIE</t>
  </si>
  <si>
    <t>,</t>
  </si>
  <si>
    <t>Lieu : OUCQUES           CATRIX  J MARIE</t>
  </si>
  <si>
    <t>CAMUS GUY</t>
  </si>
  <si>
    <t>Lieu: ROMORANTIN        PIERRE JACKY</t>
  </si>
  <si>
    <t>Lieu :ROMORANTIN         PIERRE JACKY</t>
  </si>
  <si>
    <t>Lieu : ST AIGNAN    AUBREE GERARD</t>
  </si>
  <si>
    <t>Lieu :SELLES-S-CHER     AUBREE G</t>
  </si>
  <si>
    <t>Lieu:SELLES-S-CHER     AUBREE  G</t>
  </si>
  <si>
    <t xml:space="preserve"> Lieu: SAVIGNY-S-BRAYE      CATRIX J MARIE          </t>
  </si>
  <si>
    <t>Lieu: ST AIGNAN-S-CHER    CAMUS GUY</t>
  </si>
  <si>
    <t xml:space="preserve">Lieu:ST AIGNAN-S-CHER         CAMUS GUY  </t>
  </si>
  <si>
    <t xml:space="preserve">lieu: OUCQUES     </t>
  </si>
  <si>
    <t xml:space="preserve"> Lieu :SAVIGNY-S-BRAYE    CATRIX J MARIE</t>
  </si>
  <si>
    <t>Lieu :SELLES-S-CHER          AUBREE G</t>
  </si>
  <si>
    <t>Lieu:SELLES-S-CHER      AUBREE  G</t>
  </si>
  <si>
    <t>Lieu:   ROMORANTIN    PIERRE  JACKY</t>
  </si>
  <si>
    <t xml:space="preserve"> Lieu : ROMORANTIN      PIERRE  JACKY</t>
  </si>
  <si>
    <t xml:space="preserve">lieu:ST AIGNAN-S-CHER                      </t>
  </si>
  <si>
    <t xml:space="preserve"> CAMUS  GUY</t>
  </si>
  <si>
    <t xml:space="preserve">lieu:ST AIGNAN-S-CHER  </t>
  </si>
  <si>
    <t xml:space="preserve">  CAMUS GUY</t>
  </si>
  <si>
    <t>Lieu : ST AIGNAN     AUBREE GERARD</t>
  </si>
  <si>
    <t xml:space="preserve">    Lieu: SALBRIS</t>
  </si>
  <si>
    <t xml:space="preserve">  Lieu: SALBRIS </t>
  </si>
  <si>
    <t>Lieu :SELLES-S-CHER</t>
  </si>
  <si>
    <t xml:space="preserve">Lieu :SELLES-S-CHER </t>
  </si>
  <si>
    <t>Lieu :ROMORANTIN</t>
  </si>
  <si>
    <t xml:space="preserve">Lieu :ROMORANTIN </t>
  </si>
  <si>
    <t xml:space="preserve">Lieu :OUCQUES </t>
  </si>
  <si>
    <t>Lieu :OUCQUES</t>
  </si>
  <si>
    <t xml:space="preserve">Lieu:VENDOME </t>
  </si>
  <si>
    <t xml:space="preserve">Lieu :VENDOME </t>
  </si>
  <si>
    <t>Lieu :VENDOME</t>
  </si>
  <si>
    <t xml:space="preserve">Lieu :SELOMMES </t>
  </si>
  <si>
    <t>Lieu :SELOMMES</t>
  </si>
  <si>
    <t xml:space="preserve">Lieu :SAVIGNY-S-BRAYE </t>
  </si>
  <si>
    <t>Lieu :SAVIGNY-S-BRAYE</t>
  </si>
  <si>
    <t xml:space="preserve">Lieu:NAVEIL </t>
  </si>
  <si>
    <t>Lieu :NAVEIL</t>
  </si>
  <si>
    <t xml:space="preserve">Lieu:ROMORANTIN </t>
  </si>
  <si>
    <t xml:space="preserve">Lieu :VOUZON </t>
  </si>
  <si>
    <t xml:space="preserve">Lieu :SALBRIS </t>
  </si>
  <si>
    <t>Lieu :SALBRIS</t>
  </si>
  <si>
    <t xml:space="preserve">Lieu:MONTOIRE </t>
  </si>
  <si>
    <t xml:space="preserve">Lieu :LA CHAUSSEE </t>
  </si>
  <si>
    <t>Lieu :LA CHAUSSEE</t>
  </si>
  <si>
    <t>Lieu :VOUZON</t>
  </si>
  <si>
    <t>Lieu : VOUZON</t>
  </si>
  <si>
    <t xml:space="preserve">Lieu :NAVEIL </t>
  </si>
  <si>
    <t>Lieu :COUR-CHEVERNY</t>
  </si>
  <si>
    <t xml:space="preserve">Lieu:OUCQUES </t>
  </si>
  <si>
    <t>Lieu :MONTOIRE</t>
  </si>
  <si>
    <t>Lieu:COUR-CHEVERNY</t>
  </si>
  <si>
    <t xml:space="preserve"> Lieu: SALBRIS  </t>
  </si>
  <si>
    <t xml:space="preserve"> Lieu: SALBRIS                                     </t>
  </si>
  <si>
    <t>CAMUS  GUY</t>
  </si>
  <si>
    <t xml:space="preserve"> lieu:  VENDOME   </t>
  </si>
  <si>
    <t>DELORME F</t>
  </si>
  <si>
    <t>NAUDIN J-P</t>
  </si>
  <si>
    <t>CATRIX  J-M</t>
  </si>
  <si>
    <t>HARNOIS J</t>
  </si>
  <si>
    <t>VIVET CH</t>
  </si>
  <si>
    <t>VIVET  CH</t>
  </si>
  <si>
    <t>HARNOIS  J</t>
  </si>
  <si>
    <t>HEBINGER  FR</t>
  </si>
  <si>
    <t>HERISSON  PH</t>
  </si>
  <si>
    <t xml:space="preserve">                                                            Division 3 groupe A                                     Arbitre</t>
  </si>
  <si>
    <t>DELORME FR</t>
  </si>
  <si>
    <t>HEMERET J</t>
  </si>
  <si>
    <t>CATRIX J-M</t>
  </si>
  <si>
    <t>HEBINGER FR</t>
  </si>
  <si>
    <t>29/10/2017  ST AIGNAN-S-CHER</t>
  </si>
  <si>
    <t>29/10/2017 à ST AIGNAN-S-CHER</t>
  </si>
  <si>
    <t>CRC VETERAN LAGON ARBITRE  AUBREE GERARD LE 18/05/2017  8H30</t>
  </si>
  <si>
    <t>GIEVRES 1</t>
  </si>
  <si>
    <t>LA CHAUSSEE 3</t>
  </si>
  <si>
    <t>SELLES-S-CHER 5</t>
  </si>
  <si>
    <t>COUR-CHEVERNY 5</t>
  </si>
  <si>
    <t>MONTRICHARD 3</t>
  </si>
  <si>
    <t>COUR-CHEVERNY 4</t>
  </si>
  <si>
    <t>MER</t>
  </si>
  <si>
    <t>VENDOME</t>
  </si>
  <si>
    <t>OUCQUES 3</t>
  </si>
  <si>
    <t>VENDOME 3</t>
  </si>
  <si>
    <t>SAVIGNY-S-BRAYE 1</t>
  </si>
  <si>
    <t>REGNIER M</t>
  </si>
  <si>
    <t>REGNIER  M</t>
  </si>
  <si>
    <t>Lieu: SELLES-S-CHER</t>
  </si>
  <si>
    <t>Journée 1 du</t>
  </si>
  <si>
    <t xml:space="preserve">Journée 2 du </t>
  </si>
  <si>
    <t xml:space="preserve">Journée 3 du </t>
  </si>
  <si>
    <t xml:space="preserve">Journée 4 du </t>
  </si>
  <si>
    <t xml:space="preserve">Journée 5 du </t>
  </si>
  <si>
    <t xml:space="preserve">Journée 6 du </t>
  </si>
  <si>
    <t xml:space="preserve">Journée 7 du </t>
  </si>
  <si>
    <t xml:space="preserve">Journée 8 du </t>
  </si>
  <si>
    <t>Journée 9 du</t>
  </si>
  <si>
    <t xml:space="preserve">Journée 1 du </t>
  </si>
  <si>
    <t xml:space="preserve">Journée 2 du  </t>
  </si>
  <si>
    <t xml:space="preserve">Journée 9 du </t>
  </si>
  <si>
    <t xml:space="preserve">Journée 3 du  </t>
  </si>
  <si>
    <t xml:space="preserve">Journée 4 du  </t>
  </si>
  <si>
    <t>Journée 7 du</t>
  </si>
  <si>
    <t>Journée 3 du</t>
  </si>
  <si>
    <t xml:space="preserve">Journée  4 du </t>
  </si>
  <si>
    <t xml:space="preserve">journée 5 du </t>
  </si>
  <si>
    <t xml:space="preserve"> AUBREE GERARD</t>
  </si>
  <si>
    <t>AUBREE GERARD</t>
  </si>
  <si>
    <t>Lieu :COUR CHEVERNY</t>
  </si>
  <si>
    <t xml:space="preserve">Lieu :COUR CHEVERNY </t>
  </si>
  <si>
    <t xml:space="preserve">COUR CHEVERNY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</si>
</sst>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0000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FF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6" borderId="13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38" borderId="10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14" fontId="0" fillId="35" borderId="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34" borderId="10" xfId="0" applyNumberForma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14" fontId="0" fillId="35" borderId="10" xfId="0" applyNumberForma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40" borderId="1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0" xfId="0" applyFill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39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39" borderId="22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39" borderId="23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1" borderId="12" xfId="0" applyFill="1" applyBorder="1" applyAlignment="1">
      <alignment horizontal="left" vertical="center"/>
    </xf>
    <xf numFmtId="0" fontId="0" fillId="41" borderId="10" xfId="0" applyFill="1" applyBorder="1" applyAlignment="1">
      <alignment horizontal="center" vertical="center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9" xfId="0" applyFill="1" applyBorder="1" applyAlignment="1">
      <alignment horizontal="center" vertical="center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40" borderId="15" xfId="0" applyFont="1" applyFill="1" applyBorder="1" applyAlignment="1">
      <alignment horizontal="center" vertical="center"/>
    </xf>
    <xf numFmtId="0" fontId="0" fillId="40" borderId="15" xfId="0" applyFill="1" applyBorder="1" applyAlignment="1">
      <alignment vertical="center"/>
    </xf>
    <xf numFmtId="0" fontId="0" fillId="40" borderId="16" xfId="0" applyFill="1" applyBorder="1" applyAlignment="1" applyProtection="1">
      <alignment vertical="center"/>
      <protection locked="0"/>
    </xf>
    <xf numFmtId="0" fontId="0" fillId="40" borderId="15" xfId="0" applyFont="1" applyFill="1" applyBorder="1" applyAlignment="1">
      <alignment horizontal="left" vertical="center"/>
    </xf>
    <xf numFmtId="0" fontId="0" fillId="38" borderId="12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38" borderId="19" xfId="0" applyFill="1" applyBorder="1" applyAlignment="1">
      <alignment horizontal="center" vertical="center"/>
    </xf>
    <xf numFmtId="0" fontId="0" fillId="42" borderId="20" xfId="0" applyFill="1" applyBorder="1" applyAlignment="1">
      <alignment/>
    </xf>
    <xf numFmtId="0" fontId="0" fillId="42" borderId="10" xfId="0" applyFill="1" applyBorder="1" applyAlignment="1">
      <alignment/>
    </xf>
    <xf numFmtId="0" fontId="0" fillId="38" borderId="20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9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43" borderId="10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36" borderId="10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/>
    </xf>
    <xf numFmtId="0" fontId="5" fillId="43" borderId="20" xfId="0" applyFont="1" applyFill="1" applyBorder="1" applyAlignment="1">
      <alignment/>
    </xf>
    <xf numFmtId="0" fontId="5" fillId="36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40" borderId="0" xfId="0" applyFill="1" applyAlignment="1">
      <alignment vertical="center"/>
    </xf>
    <xf numFmtId="0" fontId="0" fillId="40" borderId="15" xfId="0" applyFont="1" applyFill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applyProtection="1">
      <alignment horizontal="center"/>
      <protection locked="0"/>
    </xf>
    <xf numFmtId="0" fontId="5" fillId="40" borderId="10" xfId="0" applyFont="1" applyFill="1" applyBorder="1" applyAlignment="1">
      <alignment horizontal="center" vertical="center"/>
    </xf>
    <xf numFmtId="14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40" borderId="16" xfId="0" applyFont="1" applyFill="1" applyBorder="1" applyAlignment="1" applyProtection="1">
      <alignment horizontal="center" vertical="center"/>
      <protection locked="0"/>
    </xf>
    <xf numFmtId="0" fontId="5" fillId="40" borderId="10" xfId="0" applyFont="1" applyFill="1" applyBorder="1" applyAlignment="1" applyProtection="1">
      <alignment horizontal="center" vertical="center"/>
      <protection locked="0"/>
    </xf>
    <xf numFmtId="0" fontId="5" fillId="40" borderId="19" xfId="0" applyFont="1" applyFill="1" applyBorder="1" applyAlignment="1">
      <alignment vertical="center"/>
    </xf>
    <xf numFmtId="0" fontId="5" fillId="40" borderId="16" xfId="0" applyFont="1" applyFill="1" applyBorder="1" applyAlignment="1" applyProtection="1">
      <alignment vertical="top"/>
      <protection locked="0"/>
    </xf>
    <xf numFmtId="0" fontId="5" fillId="0" borderId="16" xfId="0" applyFont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39" borderId="18" xfId="0" applyFont="1" applyFill="1" applyBorder="1" applyAlignment="1" applyProtection="1">
      <alignment horizontal="center" vertical="center"/>
      <protection locked="0"/>
    </xf>
    <xf numFmtId="0" fontId="5" fillId="39" borderId="18" xfId="0" applyFont="1" applyFill="1" applyBorder="1" applyAlignment="1">
      <alignment horizontal="center" vertical="center"/>
    </xf>
    <xf numFmtId="0" fontId="5" fillId="39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39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4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9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14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0" fillId="41" borderId="0" xfId="0" applyFill="1" applyAlignment="1">
      <alignment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44" borderId="20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16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41" borderId="10" xfId="0" applyFill="1" applyBorder="1" applyAlignment="1" applyProtection="1">
      <alignment horizontal="left" vertical="center"/>
      <protection locked="0"/>
    </xf>
    <xf numFmtId="0" fontId="0" fillId="44" borderId="10" xfId="0" applyFill="1" applyBorder="1" applyAlignment="1">
      <alignment/>
    </xf>
    <xf numFmtId="0" fontId="0" fillId="44" borderId="19" xfId="0" applyFill="1" applyBorder="1" applyAlignment="1">
      <alignment/>
    </xf>
    <xf numFmtId="0" fontId="0" fillId="44" borderId="14" xfId="0" applyFill="1" applyBorder="1" applyAlignment="1">
      <alignment/>
    </xf>
    <xf numFmtId="0" fontId="0" fillId="0" borderId="15" xfId="0" applyBorder="1" applyAlignment="1" applyProtection="1">
      <alignment vertical="center"/>
      <protection locked="0"/>
    </xf>
    <xf numFmtId="0" fontId="0" fillId="41" borderId="10" xfId="0" applyFont="1" applyFill="1" applyBorder="1" applyAlignment="1">
      <alignment horizontal="center" vertical="center"/>
    </xf>
    <xf numFmtId="14" fontId="0" fillId="41" borderId="10" xfId="0" applyNumberFormat="1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40" borderId="15" xfId="0" applyFont="1" applyFill="1" applyBorder="1" applyAlignment="1">
      <alignment vertical="center"/>
    </xf>
    <xf numFmtId="0" fontId="0" fillId="40" borderId="25" xfId="0" applyFill="1" applyBorder="1" applyAlignment="1">
      <alignment vertical="center"/>
    </xf>
    <xf numFmtId="0" fontId="0" fillId="40" borderId="24" xfId="0" applyFont="1" applyFill="1" applyBorder="1" applyAlignment="1">
      <alignment vertical="center"/>
    </xf>
    <xf numFmtId="0" fontId="0" fillId="40" borderId="11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2" borderId="16" xfId="0" applyFill="1" applyBorder="1" applyAlignment="1">
      <alignment/>
    </xf>
    <xf numFmtId="0" fontId="0" fillId="42" borderId="16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5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43" borderId="16" xfId="0" applyFill="1" applyBorder="1" applyAlignment="1">
      <alignment/>
    </xf>
    <xf numFmtId="0" fontId="0" fillId="43" borderId="15" xfId="0" applyFont="1" applyFill="1" applyBorder="1" applyAlignment="1">
      <alignment/>
    </xf>
    <xf numFmtId="0" fontId="0" fillId="43" borderId="19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0" fillId="43" borderId="15" xfId="0" applyFill="1" applyBorder="1" applyAlignment="1">
      <alignment/>
    </xf>
    <xf numFmtId="0" fontId="5" fillId="43" borderId="19" xfId="0" applyFont="1" applyFill="1" applyBorder="1" applyAlignment="1">
      <alignment/>
    </xf>
    <xf numFmtId="0" fontId="5" fillId="43" borderId="15" xfId="0" applyFont="1" applyFill="1" applyBorder="1" applyAlignment="1">
      <alignment/>
    </xf>
    <xf numFmtId="0" fontId="5" fillId="43" borderId="10" xfId="0" applyFont="1" applyFill="1" applyBorder="1" applyAlignment="1">
      <alignment/>
    </xf>
    <xf numFmtId="0" fontId="5" fillId="43" borderId="16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41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41" borderId="22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/>
    </xf>
    <xf numFmtId="0" fontId="0" fillId="45" borderId="19" xfId="0" applyFont="1" applyFill="1" applyBorder="1" applyAlignment="1">
      <alignment horizontal="left"/>
    </xf>
    <xf numFmtId="0" fontId="0" fillId="45" borderId="16" xfId="0" applyFill="1" applyBorder="1" applyAlignment="1">
      <alignment/>
    </xf>
    <xf numFmtId="0" fontId="0" fillId="45" borderId="10" xfId="0" applyFill="1" applyBorder="1" applyAlignment="1">
      <alignment/>
    </xf>
    <xf numFmtId="0" fontId="0" fillId="45" borderId="15" xfId="0" applyFill="1" applyBorder="1" applyAlignment="1">
      <alignment/>
    </xf>
    <xf numFmtId="0" fontId="0" fillId="45" borderId="16" xfId="0" applyFont="1" applyFill="1" applyBorder="1" applyAlignment="1">
      <alignment/>
    </xf>
    <xf numFmtId="0" fontId="0" fillId="45" borderId="10" xfId="0" applyFill="1" applyBorder="1" applyAlignment="1">
      <alignment horizontal="center" vertical="center"/>
    </xf>
    <xf numFmtId="0" fontId="0" fillId="45" borderId="14" xfId="0" applyFill="1" applyBorder="1" applyAlignment="1">
      <alignment horizontal="center" vertical="center"/>
    </xf>
    <xf numFmtId="0" fontId="0" fillId="45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25" borderId="13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21" xfId="0" applyFont="1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9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 horizontal="center"/>
    </xf>
    <xf numFmtId="0" fontId="0" fillId="46" borderId="19" xfId="0" applyFont="1" applyFill="1" applyBorder="1" applyAlignment="1">
      <alignment/>
    </xf>
    <xf numFmtId="0" fontId="0" fillId="46" borderId="16" xfId="0" applyFill="1" applyBorder="1" applyAlignment="1">
      <alignment/>
    </xf>
    <xf numFmtId="0" fontId="0" fillId="46" borderId="10" xfId="0" applyFill="1" applyBorder="1" applyAlignment="1">
      <alignment/>
    </xf>
    <xf numFmtId="0" fontId="0" fillId="46" borderId="15" xfId="0" applyFill="1" applyBorder="1" applyAlignment="1">
      <alignment/>
    </xf>
    <xf numFmtId="0" fontId="0" fillId="46" borderId="10" xfId="0" applyFont="1" applyFill="1" applyBorder="1" applyAlignment="1">
      <alignment/>
    </xf>
    <xf numFmtId="0" fontId="0" fillId="46" borderId="13" xfId="0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0" fillId="46" borderId="19" xfId="0" applyFill="1" applyBorder="1" applyAlignment="1">
      <alignment/>
    </xf>
    <xf numFmtId="0" fontId="0" fillId="46" borderId="19" xfId="0" applyFill="1" applyBorder="1" applyAlignment="1">
      <alignment horizontal="center" vertical="center"/>
    </xf>
    <xf numFmtId="0" fontId="0" fillId="46" borderId="16" xfId="0" applyFont="1" applyFill="1" applyBorder="1" applyAlignment="1">
      <alignment/>
    </xf>
    <xf numFmtId="0" fontId="0" fillId="46" borderId="16" xfId="0" applyFill="1" applyBorder="1" applyAlignment="1">
      <alignment horizontal="center"/>
    </xf>
    <xf numFmtId="0" fontId="0" fillId="46" borderId="22" xfId="0" applyFill="1" applyBorder="1" applyAlignment="1">
      <alignment horizontal="center" vertical="center"/>
    </xf>
    <xf numFmtId="0" fontId="0" fillId="46" borderId="16" xfId="0" applyFill="1" applyBorder="1" applyAlignment="1">
      <alignment horizontal="center" vertical="center"/>
    </xf>
    <xf numFmtId="0" fontId="0" fillId="46" borderId="12" xfId="0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40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40" borderId="16" xfId="0" applyFont="1" applyFill="1" applyBorder="1" applyAlignment="1" applyProtection="1">
      <alignment horizontal="left" vertical="center"/>
      <protection locked="0"/>
    </xf>
    <xf numFmtId="0" fontId="0" fillId="39" borderId="18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41" borderId="1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35" borderId="11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0" fontId="0" fillId="47" borderId="19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 vertical="center"/>
    </xf>
    <xf numFmtId="0" fontId="0" fillId="47" borderId="15" xfId="0" applyFill="1" applyBorder="1" applyAlignment="1">
      <alignment horizontal="center" vertical="center"/>
    </xf>
    <xf numFmtId="0" fontId="0" fillId="47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48" borderId="10" xfId="0" applyFill="1" applyBorder="1" applyAlignment="1" applyProtection="1">
      <alignment horizontal="center" vertical="center"/>
      <protection locked="0"/>
    </xf>
    <xf numFmtId="0" fontId="0" fillId="48" borderId="19" xfId="0" applyFill="1" applyBorder="1" applyAlignment="1" applyProtection="1">
      <alignment horizontal="center" vertical="center"/>
      <protection locked="0"/>
    </xf>
    <xf numFmtId="0" fontId="0" fillId="48" borderId="13" xfId="0" applyFill="1" applyBorder="1" applyAlignment="1" applyProtection="1">
      <alignment horizontal="center" vertical="center"/>
      <protection locked="0"/>
    </xf>
    <xf numFmtId="0" fontId="0" fillId="48" borderId="0" xfId="0" applyFill="1" applyBorder="1" applyAlignment="1" applyProtection="1">
      <alignment horizontal="center" vertical="center"/>
      <protection locked="0"/>
    </xf>
    <xf numFmtId="0" fontId="0" fillId="48" borderId="10" xfId="0" applyFill="1" applyBorder="1" applyAlignment="1">
      <alignment horizontal="center" vertical="center"/>
    </xf>
    <xf numFmtId="0" fontId="0" fillId="48" borderId="11" xfId="0" applyFill="1" applyBorder="1" applyAlignment="1" applyProtection="1">
      <alignment horizontal="center" vertical="center"/>
      <protection locked="0"/>
    </xf>
    <xf numFmtId="0" fontId="0" fillId="48" borderId="15" xfId="0" applyFill="1" applyBorder="1" applyAlignment="1" applyProtection="1">
      <alignment horizontal="center" vertical="center"/>
      <protection locked="0"/>
    </xf>
    <xf numFmtId="0" fontId="0" fillId="48" borderId="16" xfId="0" applyFill="1" applyBorder="1" applyAlignment="1" applyProtection="1">
      <alignment horizontal="center" vertical="center"/>
      <protection locked="0"/>
    </xf>
    <xf numFmtId="0" fontId="0" fillId="48" borderId="14" xfId="0" applyFill="1" applyBorder="1" applyAlignment="1" applyProtection="1">
      <alignment horizontal="center" vertical="center"/>
      <protection locked="0"/>
    </xf>
    <xf numFmtId="0" fontId="0" fillId="48" borderId="15" xfId="0" applyFill="1" applyBorder="1" applyAlignment="1">
      <alignment horizontal="center" vertical="center"/>
    </xf>
    <xf numFmtId="0" fontId="0" fillId="48" borderId="19" xfId="0" applyFill="1" applyBorder="1" applyAlignment="1">
      <alignment horizontal="center" vertical="center"/>
    </xf>
    <xf numFmtId="0" fontId="0" fillId="48" borderId="16" xfId="0" applyFill="1" applyBorder="1" applyAlignment="1">
      <alignment horizontal="center" vertical="center"/>
    </xf>
    <xf numFmtId="0" fontId="0" fillId="48" borderId="0" xfId="0" applyFill="1" applyBorder="1" applyAlignment="1">
      <alignment horizontal="center" vertical="center"/>
    </xf>
    <xf numFmtId="0" fontId="0" fillId="48" borderId="1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35" borderId="14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ill="1" applyBorder="1" applyAlignment="1">
      <alignment/>
    </xf>
    <xf numFmtId="0" fontId="0" fillId="48" borderId="22" xfId="0" applyFill="1" applyBorder="1" applyAlignment="1">
      <alignment horizontal="center" vertical="center"/>
    </xf>
    <xf numFmtId="0" fontId="0" fillId="48" borderId="23" xfId="0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 applyProtection="1">
      <alignment horizontal="center" vertical="center"/>
      <protection locked="0"/>
    </xf>
    <xf numFmtId="0" fontId="5" fillId="49" borderId="10" xfId="0" applyFont="1" applyFill="1" applyBorder="1" applyAlignment="1">
      <alignment horizontal="center" vertical="center"/>
    </xf>
    <xf numFmtId="0" fontId="5" fillId="49" borderId="10" xfId="0" applyFont="1" applyFill="1" applyBorder="1" applyAlignment="1" applyProtection="1">
      <alignment horizontal="center" vertical="center"/>
      <protection locked="0"/>
    </xf>
    <xf numFmtId="0" fontId="0" fillId="40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0" fillId="40" borderId="19" xfId="0" applyFont="1" applyFill="1" applyBorder="1" applyAlignment="1">
      <alignment horizontal="center" vertical="center"/>
    </xf>
    <xf numFmtId="0" fontId="0" fillId="47" borderId="19" xfId="0" applyFill="1" applyBorder="1" applyAlignment="1">
      <alignment horizontal="left" vertical="center"/>
    </xf>
    <xf numFmtId="0" fontId="0" fillId="41" borderId="15" xfId="0" applyFill="1" applyBorder="1" applyAlignment="1">
      <alignment horizontal="left" vertical="center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48" borderId="10" xfId="0" applyFill="1" applyBorder="1" applyAlignment="1" applyProtection="1">
      <alignment vertical="center"/>
      <protection locked="0"/>
    </xf>
    <xf numFmtId="0" fontId="0" fillId="41" borderId="18" xfId="0" applyFill="1" applyBorder="1" applyAlignment="1" applyProtection="1">
      <alignment horizontal="center" vertical="center"/>
      <protection locked="0"/>
    </xf>
    <xf numFmtId="0" fontId="0" fillId="41" borderId="18" xfId="0" applyFill="1" applyBorder="1" applyAlignment="1">
      <alignment horizontal="center" vertical="center"/>
    </xf>
    <xf numFmtId="0" fontId="0" fillId="41" borderId="22" xfId="0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/>
    </xf>
    <xf numFmtId="0" fontId="5" fillId="0" borderId="16" xfId="0" applyFont="1" applyBorder="1" applyAlignment="1" applyProtection="1">
      <alignment horizontal="center"/>
      <protection locked="0"/>
    </xf>
    <xf numFmtId="0" fontId="5" fillId="48" borderId="10" xfId="0" applyFont="1" applyFill="1" applyBorder="1" applyAlignment="1">
      <alignment horizontal="center" vertical="center"/>
    </xf>
    <xf numFmtId="0" fontId="5" fillId="48" borderId="10" xfId="0" applyFont="1" applyFill="1" applyBorder="1" applyAlignment="1" applyProtection="1">
      <alignment horizontal="center" vertical="center"/>
      <protection locked="0"/>
    </xf>
    <xf numFmtId="0" fontId="5" fillId="48" borderId="19" xfId="0" applyFont="1" applyFill="1" applyBorder="1" applyAlignment="1">
      <alignment horizontal="center" vertical="center"/>
    </xf>
    <xf numFmtId="0" fontId="5" fillId="48" borderId="16" xfId="0" applyFont="1" applyFill="1" applyBorder="1" applyAlignment="1" applyProtection="1">
      <alignment horizontal="center" vertical="center"/>
      <protection locked="0"/>
    </xf>
    <xf numFmtId="0" fontId="5" fillId="41" borderId="18" xfId="0" applyFont="1" applyFill="1" applyBorder="1" applyAlignment="1" applyProtection="1">
      <alignment horizontal="center" vertical="center"/>
      <protection locked="0"/>
    </xf>
    <xf numFmtId="0" fontId="5" fillId="41" borderId="18" xfId="0" applyFont="1" applyFill="1" applyBorder="1" applyAlignment="1">
      <alignment horizontal="center" vertical="center"/>
    </xf>
    <xf numFmtId="0" fontId="5" fillId="41" borderId="23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horizontal="center" vertical="center"/>
      <protection locked="0"/>
    </xf>
    <xf numFmtId="0" fontId="0" fillId="47" borderId="10" xfId="0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/>
    </xf>
    <xf numFmtId="0" fontId="5" fillId="47" borderId="19" xfId="0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0" fontId="0" fillId="47" borderId="15" xfId="0" applyFont="1" applyFill="1" applyBorder="1" applyAlignment="1">
      <alignment horizontal="center" vertical="center"/>
    </xf>
    <xf numFmtId="0" fontId="0" fillId="47" borderId="15" xfId="0" applyFont="1" applyFill="1" applyBorder="1" applyAlignment="1">
      <alignment horizontal="left" vertical="center"/>
    </xf>
    <xf numFmtId="0" fontId="0" fillId="41" borderId="17" xfId="0" applyFill="1" applyBorder="1" applyAlignment="1">
      <alignment horizontal="center" vertical="center"/>
    </xf>
    <xf numFmtId="0" fontId="0" fillId="41" borderId="23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/>
    </xf>
    <xf numFmtId="0" fontId="5" fillId="47" borderId="15" xfId="0" applyFont="1" applyFill="1" applyBorder="1" applyAlignment="1">
      <alignment horizontal="left" vertical="center"/>
    </xf>
    <xf numFmtId="0" fontId="43" fillId="47" borderId="16" xfId="0" applyFont="1" applyFill="1" applyBorder="1" applyAlignment="1">
      <alignment horizontal="center" vertical="center"/>
    </xf>
    <xf numFmtId="0" fontId="5" fillId="47" borderId="16" xfId="0" applyFont="1" applyFill="1" applyBorder="1" applyAlignment="1">
      <alignment horizontal="center" vertical="center"/>
    </xf>
    <xf numFmtId="0" fontId="5" fillId="41" borderId="23" xfId="0" applyFont="1" applyFill="1" applyBorder="1" applyAlignment="1">
      <alignment horizontal="center" vertical="center"/>
    </xf>
    <xf numFmtId="0" fontId="5" fillId="41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48" borderId="16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5" fillId="48" borderId="22" xfId="0" applyFont="1" applyFill="1" applyBorder="1" applyAlignment="1">
      <alignment horizontal="center" vertical="center"/>
    </xf>
    <xf numFmtId="0" fontId="5" fillId="48" borderId="23" xfId="0" applyFont="1" applyFill="1" applyBorder="1" applyAlignment="1">
      <alignment horizontal="center" vertical="center"/>
    </xf>
    <xf numFmtId="0" fontId="5" fillId="48" borderId="20" xfId="0" applyFont="1" applyFill="1" applyBorder="1" applyAlignment="1">
      <alignment horizontal="center" vertical="center"/>
    </xf>
    <xf numFmtId="0" fontId="0" fillId="48" borderId="16" xfId="0" applyFont="1" applyFill="1" applyBorder="1" applyAlignment="1">
      <alignment horizontal="center" vertical="center"/>
    </xf>
    <xf numFmtId="0" fontId="0" fillId="41" borderId="18" xfId="0" applyFont="1" applyFill="1" applyBorder="1" applyAlignment="1">
      <alignment horizontal="center" vertical="center"/>
    </xf>
    <xf numFmtId="0" fontId="0" fillId="48" borderId="1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41" borderId="16" xfId="0" applyFont="1" applyFill="1" applyBorder="1" applyAlignment="1">
      <alignment horizontal="center" vertical="center"/>
    </xf>
    <xf numFmtId="0" fontId="0" fillId="48" borderId="23" xfId="0" applyFont="1" applyFill="1" applyBorder="1" applyAlignment="1">
      <alignment horizontal="center" vertical="center"/>
    </xf>
    <xf numFmtId="0" fontId="0" fillId="48" borderId="22" xfId="0" applyFont="1" applyFill="1" applyBorder="1" applyAlignment="1">
      <alignment horizontal="center" vertical="center"/>
    </xf>
    <xf numFmtId="0" fontId="0" fillId="48" borderId="19" xfId="0" applyFont="1" applyFill="1" applyBorder="1" applyAlignment="1">
      <alignment horizontal="center" vertical="center"/>
    </xf>
    <xf numFmtId="0" fontId="0" fillId="41" borderId="22" xfId="0" applyFont="1" applyFill="1" applyBorder="1" applyAlignment="1">
      <alignment horizontal="center" vertical="center"/>
    </xf>
    <xf numFmtId="0" fontId="0" fillId="39" borderId="22" xfId="0" applyFont="1" applyFill="1" applyBorder="1" applyAlignment="1">
      <alignment horizontal="center" vertical="center"/>
    </xf>
    <xf numFmtId="0" fontId="0" fillId="48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/>
    </xf>
    <xf numFmtId="0" fontId="0" fillId="41" borderId="19" xfId="0" applyFont="1" applyFill="1" applyBorder="1" applyAlignment="1">
      <alignment horizontal="center" vertical="center"/>
    </xf>
    <xf numFmtId="0" fontId="0" fillId="41" borderId="16" xfId="0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48" borderId="20" xfId="0" applyFont="1" applyFill="1" applyBorder="1" applyAlignment="1">
      <alignment horizontal="center" vertical="center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0" xfId="0" applyFill="1" applyBorder="1" applyAlignment="1">
      <alignment horizontal="center" vertical="center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5" fillId="40" borderId="15" xfId="0" applyFont="1" applyFill="1" applyBorder="1" applyAlignment="1">
      <alignment horizontal="left" vertical="center"/>
    </xf>
    <xf numFmtId="0" fontId="0" fillId="40" borderId="26" xfId="0" applyFont="1" applyFill="1" applyBorder="1" applyAlignment="1">
      <alignment horizontal="left" vertical="center"/>
    </xf>
    <xf numFmtId="0" fontId="0" fillId="40" borderId="19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5" fillId="40" borderId="19" xfId="0" applyFont="1" applyFill="1" applyBorder="1" applyAlignment="1">
      <alignment horizontal="left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41" borderId="0" xfId="0" applyFill="1" applyAlignment="1">
      <alignment horizontal="center"/>
    </xf>
    <xf numFmtId="0" fontId="0" fillId="42" borderId="19" xfId="0" applyFill="1" applyBorder="1" applyAlignment="1">
      <alignment horizontal="center"/>
    </xf>
    <xf numFmtId="0" fontId="0" fillId="42" borderId="19" xfId="0" applyFill="1" applyBorder="1" applyAlignment="1">
      <alignment/>
    </xf>
    <xf numFmtId="0" fontId="0" fillId="42" borderId="24" xfId="0" applyFill="1" applyBorder="1" applyAlignment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41" borderId="21" xfId="0" applyFill="1" applyBorder="1" applyAlignment="1">
      <alignment/>
    </xf>
    <xf numFmtId="1" fontId="0" fillId="48" borderId="10" xfId="0" applyNumberFormat="1" applyFill="1" applyBorder="1" applyAlignment="1">
      <alignment horizontal="center" vertical="center"/>
    </xf>
    <xf numFmtId="0" fontId="0" fillId="41" borderId="16" xfId="0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41" borderId="10" xfId="0" applyFill="1" applyBorder="1" applyAlignment="1">
      <alignment horizontal="left"/>
    </xf>
    <xf numFmtId="0" fontId="5" fillId="40" borderId="19" xfId="0" applyFont="1" applyFill="1" applyBorder="1" applyAlignment="1">
      <alignment horizontal="left" vertical="center"/>
    </xf>
    <xf numFmtId="0" fontId="5" fillId="40" borderId="14" xfId="0" applyFont="1" applyFill="1" applyBorder="1" applyAlignment="1">
      <alignment horizontal="left"/>
    </xf>
    <xf numFmtId="0" fontId="0" fillId="40" borderId="19" xfId="0" applyFont="1" applyFill="1" applyBorder="1" applyAlignment="1">
      <alignment horizontal="left" vertical="center"/>
    </xf>
    <xf numFmtId="0" fontId="0" fillId="40" borderId="19" xfId="0" applyFont="1" applyFill="1" applyBorder="1" applyAlignment="1">
      <alignment horizontal="left" vertical="center"/>
    </xf>
    <xf numFmtId="0" fontId="0" fillId="47" borderId="15" xfId="0" applyFill="1" applyBorder="1" applyAlignment="1">
      <alignment horizontal="left" vertical="center"/>
    </xf>
    <xf numFmtId="0" fontId="0" fillId="47" borderId="19" xfId="0" applyFont="1" applyFill="1" applyBorder="1" applyAlignment="1">
      <alignment horizontal="left" vertical="center"/>
    </xf>
    <xf numFmtId="0" fontId="0" fillId="40" borderId="19" xfId="0" applyFont="1" applyFill="1" applyBorder="1" applyAlignment="1">
      <alignment vertical="center"/>
    </xf>
    <xf numFmtId="0" fontId="0" fillId="40" borderId="13" xfId="0" applyFont="1" applyFill="1" applyBorder="1" applyAlignment="1">
      <alignment horizontal="left" vertical="center"/>
    </xf>
    <xf numFmtId="0" fontId="0" fillId="25" borderId="0" xfId="0" applyFill="1" applyAlignment="1">
      <alignment/>
    </xf>
    <xf numFmtId="0" fontId="0" fillId="25" borderId="13" xfId="0" applyFill="1" applyBorder="1" applyAlignment="1">
      <alignment/>
    </xf>
    <xf numFmtId="0" fontId="0" fillId="50" borderId="19" xfId="0" applyFill="1" applyBorder="1" applyAlignment="1">
      <alignment horizontal="left" vertical="center"/>
    </xf>
    <xf numFmtId="0" fontId="0" fillId="50" borderId="14" xfId="0" applyFill="1" applyBorder="1" applyAlignment="1">
      <alignment horizontal="center"/>
    </xf>
    <xf numFmtId="0" fontId="0" fillId="50" borderId="14" xfId="0" applyFill="1" applyBorder="1" applyAlignment="1">
      <alignment/>
    </xf>
    <xf numFmtId="0" fontId="0" fillId="50" borderId="0" xfId="0" applyFill="1" applyAlignment="1">
      <alignment/>
    </xf>
    <xf numFmtId="0" fontId="0" fillId="50" borderId="15" xfId="0" applyFill="1" applyBorder="1" applyAlignment="1">
      <alignment/>
    </xf>
    <xf numFmtId="14" fontId="0" fillId="40" borderId="13" xfId="0" applyNumberFormat="1" applyFill="1" applyBorder="1" applyAlignment="1" applyProtection="1">
      <alignment horizontal="center" vertical="center"/>
      <protection locked="0"/>
    </xf>
    <xf numFmtId="14" fontId="0" fillId="40" borderId="10" xfId="0" applyNumberFormat="1" applyFill="1" applyBorder="1" applyAlignment="1" applyProtection="1">
      <alignment horizontal="center" vertical="center"/>
      <protection locked="0"/>
    </xf>
    <xf numFmtId="14" fontId="0" fillId="47" borderId="10" xfId="0" applyNumberFormat="1" applyFill="1" applyBorder="1" applyAlignment="1">
      <alignment horizontal="center" vertical="center"/>
    </xf>
    <xf numFmtId="14" fontId="0" fillId="40" borderId="19" xfId="0" applyNumberFormat="1" applyFill="1" applyBorder="1" applyAlignment="1" applyProtection="1">
      <alignment horizontal="center" vertical="center"/>
      <protection locked="0"/>
    </xf>
    <xf numFmtId="14" fontId="0" fillId="47" borderId="15" xfId="0" applyNumberFormat="1" applyFill="1" applyBorder="1" applyAlignment="1">
      <alignment horizontal="center" vertical="center"/>
    </xf>
    <xf numFmtId="14" fontId="5" fillId="40" borderId="10" xfId="0" applyNumberFormat="1" applyFont="1" applyFill="1" applyBorder="1" applyAlignment="1" applyProtection="1">
      <alignment horizontal="center" vertical="center"/>
      <protection locked="0"/>
    </xf>
    <xf numFmtId="14" fontId="5" fillId="40" borderId="19" xfId="0" applyNumberFormat="1" applyFont="1" applyFill="1" applyBorder="1" applyAlignment="1" applyProtection="1">
      <alignment horizontal="center" vertical="center"/>
      <protection locked="0"/>
    </xf>
    <xf numFmtId="14" fontId="0" fillId="47" borderId="19" xfId="0" applyNumberFormat="1" applyFont="1" applyFill="1" applyBorder="1" applyAlignment="1">
      <alignment horizontal="center" vertical="center"/>
    </xf>
    <xf numFmtId="14" fontId="0" fillId="40" borderId="15" xfId="0" applyNumberFormat="1" applyFill="1" applyBorder="1" applyAlignment="1" applyProtection="1">
      <alignment horizontal="center" vertical="center"/>
      <protection locked="0"/>
    </xf>
    <xf numFmtId="0" fontId="0" fillId="41" borderId="18" xfId="0" applyFill="1" applyBorder="1" applyAlignment="1">
      <alignment horizontal="left" vertical="center"/>
    </xf>
    <xf numFmtId="0" fontId="0" fillId="40" borderId="19" xfId="0" applyFill="1" applyBorder="1" applyAlignment="1" applyProtection="1">
      <alignment horizontal="left" vertical="center"/>
      <protection locked="0"/>
    </xf>
    <xf numFmtId="0" fontId="0" fillId="40" borderId="15" xfId="0" applyFill="1" applyBorder="1" applyAlignment="1" applyProtection="1">
      <alignment horizontal="left" vertical="center"/>
      <protection locked="0"/>
    </xf>
    <xf numFmtId="0" fontId="0" fillId="40" borderId="19" xfId="0" applyFill="1" applyBorder="1" applyAlignment="1">
      <alignment horizontal="left" vertical="center"/>
    </xf>
    <xf numFmtId="0" fontId="0" fillId="40" borderId="15" xfId="0" applyFill="1" applyBorder="1" applyAlignment="1">
      <alignment horizontal="left" vertical="center"/>
    </xf>
    <xf numFmtId="0" fontId="0" fillId="45" borderId="28" xfId="0" applyFill="1" applyBorder="1" applyAlignment="1">
      <alignment horizontal="center" vertical="center"/>
    </xf>
    <xf numFmtId="0" fontId="0" fillId="45" borderId="29" xfId="0" applyFill="1" applyBorder="1" applyAlignment="1">
      <alignment horizontal="center" vertical="center"/>
    </xf>
    <xf numFmtId="0" fontId="0" fillId="45" borderId="30" xfId="0" applyFill="1" applyBorder="1" applyAlignment="1">
      <alignment horizontal="center" vertical="center"/>
    </xf>
    <xf numFmtId="0" fontId="0" fillId="45" borderId="10" xfId="0" applyFill="1" applyBorder="1" applyAlignment="1">
      <alignment horizontal="center" vertical="center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9" xfId="0" applyFill="1" applyBorder="1" applyAlignment="1" applyProtection="1">
      <alignment horizontal="center" vertical="center"/>
      <protection locked="0"/>
    </xf>
    <xf numFmtId="0" fontId="4" fillId="37" borderId="28" xfId="0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40" borderId="26" xfId="0" applyFill="1" applyBorder="1" applyAlignment="1">
      <alignment horizontal="left" vertical="center"/>
    </xf>
    <xf numFmtId="0" fontId="0" fillId="40" borderId="25" xfId="0" applyFill="1" applyBorder="1" applyAlignment="1">
      <alignment horizontal="left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40" borderId="19" xfId="0" applyFont="1" applyFill="1" applyBorder="1" applyAlignment="1">
      <alignment horizontal="left" vertical="center"/>
    </xf>
    <xf numFmtId="0" fontId="5" fillId="40" borderId="19" xfId="0" applyFont="1" applyFill="1" applyBorder="1" applyAlignment="1">
      <alignment horizontal="left" vertical="center"/>
    </xf>
    <xf numFmtId="0" fontId="5" fillId="40" borderId="15" xfId="0" applyFont="1" applyFill="1" applyBorder="1" applyAlignment="1">
      <alignment horizontal="left" vertical="center"/>
    </xf>
    <xf numFmtId="0" fontId="5" fillId="36" borderId="28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5" fillId="40" borderId="26" xfId="0" applyFont="1" applyFill="1" applyBorder="1" applyAlignment="1">
      <alignment horizontal="left" vertical="center"/>
    </xf>
    <xf numFmtId="0" fontId="5" fillId="40" borderId="25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/>
    </xf>
    <xf numFmtId="0" fontId="0" fillId="46" borderId="28" xfId="0" applyFill="1" applyBorder="1" applyAlignment="1">
      <alignment horizontal="center" vertical="center"/>
    </xf>
    <xf numFmtId="0" fontId="0" fillId="46" borderId="29" xfId="0" applyFill="1" applyBorder="1" applyAlignment="1">
      <alignment horizontal="center" vertical="center"/>
    </xf>
    <xf numFmtId="0" fontId="0" fillId="46" borderId="30" xfId="0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0" fillId="40" borderId="26" xfId="0" applyFont="1" applyFill="1" applyBorder="1" applyAlignment="1">
      <alignment horizontal="left" vertical="center"/>
    </xf>
    <xf numFmtId="0" fontId="0" fillId="38" borderId="28" xfId="0" applyFont="1" applyFill="1" applyBorder="1" applyAlignment="1">
      <alignment horizontal="left" vertical="center"/>
    </xf>
    <xf numFmtId="0" fontId="0" fillId="38" borderId="29" xfId="0" applyFill="1" applyBorder="1" applyAlignment="1">
      <alignment horizontal="left" vertical="center"/>
    </xf>
    <xf numFmtId="0" fontId="0" fillId="38" borderId="30" xfId="0" applyFill="1" applyBorder="1" applyAlignment="1">
      <alignment horizontal="left" vertical="center"/>
    </xf>
    <xf numFmtId="0" fontId="0" fillId="38" borderId="10" xfId="0" applyFill="1" applyBorder="1" applyAlignment="1">
      <alignment horizontal="center" vertical="center"/>
    </xf>
    <xf numFmtId="0" fontId="0" fillId="35" borderId="19" xfId="0" applyFill="1" applyBorder="1" applyAlignment="1">
      <alignment horizontal="left" vertical="center"/>
    </xf>
    <xf numFmtId="0" fontId="0" fillId="41" borderId="15" xfId="0" applyFill="1" applyBorder="1" applyAlignment="1">
      <alignment horizontal="left" vertical="center"/>
    </xf>
    <xf numFmtId="0" fontId="0" fillId="35" borderId="16" xfId="0" applyFill="1" applyBorder="1" applyAlignment="1">
      <alignment horizontal="left" vertical="center"/>
    </xf>
    <xf numFmtId="0" fontId="0" fillId="40" borderId="19" xfId="0" applyFont="1" applyFill="1" applyBorder="1" applyAlignment="1">
      <alignment vertical="center"/>
    </xf>
    <xf numFmtId="0" fontId="0" fillId="40" borderId="15" xfId="0" applyFill="1" applyBorder="1" applyAlignment="1">
      <alignment vertical="center"/>
    </xf>
    <xf numFmtId="0" fontId="0" fillId="38" borderId="28" xfId="0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38" borderId="30" xfId="0" applyFill="1" applyBorder="1" applyAlignment="1">
      <alignment horizontal="center" vertical="center"/>
    </xf>
    <xf numFmtId="0" fontId="0" fillId="40" borderId="19" xfId="0" applyFont="1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0" fillId="38" borderId="28" xfId="0" applyFill="1" applyBorder="1" applyAlignment="1">
      <alignment vertical="center"/>
    </xf>
    <xf numFmtId="0" fontId="0" fillId="38" borderId="29" xfId="0" applyFill="1" applyBorder="1" applyAlignment="1">
      <alignment vertical="center"/>
    </xf>
    <xf numFmtId="0" fontId="0" fillId="38" borderId="30" xfId="0" applyFill="1" applyBorder="1" applyAlignment="1">
      <alignment vertical="center"/>
    </xf>
    <xf numFmtId="0" fontId="0" fillId="38" borderId="28" xfId="0" applyFont="1" applyFill="1" applyBorder="1" applyAlignment="1">
      <alignment horizontal="center" vertical="center"/>
    </xf>
    <xf numFmtId="0" fontId="0" fillId="41" borderId="22" xfId="0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9"/>
  <sheetViews>
    <sheetView zoomScalePageLayoutView="0" workbookViewId="0" topLeftCell="A1">
      <selection activeCell="U22" sqref="U22"/>
    </sheetView>
  </sheetViews>
  <sheetFormatPr defaultColWidth="11.421875" defaultRowHeight="12.75"/>
  <cols>
    <col min="1" max="1" width="2.140625" style="0" customWidth="1"/>
    <col min="2" max="2" width="20.7109375" style="4" customWidth="1"/>
    <col min="3" max="3" width="10.00390625" style="4" customWidth="1"/>
    <col min="4" max="4" width="10.140625" style="4" customWidth="1"/>
    <col min="5" max="5" width="21.00390625" style="4" customWidth="1"/>
    <col min="6" max="6" width="7.28125" style="4" customWidth="1"/>
    <col min="7" max="7" width="12.7109375" style="4" customWidth="1"/>
    <col min="9" max="9" width="20.7109375" style="1" customWidth="1"/>
    <col min="10" max="10" width="6.140625" style="0" customWidth="1"/>
    <col min="11" max="14" width="2.8515625" style="0" customWidth="1"/>
    <col min="15" max="15" width="6.28125" style="0" customWidth="1"/>
    <col min="16" max="16" width="7.140625" style="0" customWidth="1"/>
    <col min="17" max="17" width="5.57421875" style="0" customWidth="1"/>
    <col min="18" max="18" width="6.140625" style="0" customWidth="1"/>
    <col min="19" max="20" width="2.8515625" style="0" customWidth="1"/>
  </cols>
  <sheetData>
    <row r="1" ht="13.5" thickBot="1"/>
    <row r="2" spans="2:7" ht="13.5" thickBot="1">
      <c r="B2" s="477" t="s">
        <v>46</v>
      </c>
      <c r="C2" s="478"/>
      <c r="D2" s="478"/>
      <c r="E2" s="478"/>
      <c r="F2" s="478"/>
      <c r="G2" s="479"/>
    </row>
    <row r="4" spans="2:7" ht="12.75">
      <c r="B4" s="7" t="s">
        <v>0</v>
      </c>
      <c r="C4" s="68">
        <v>42806</v>
      </c>
      <c r="D4" s="69" t="s">
        <v>1</v>
      </c>
      <c r="E4" s="473" t="s">
        <v>187</v>
      </c>
      <c r="F4" s="474"/>
      <c r="G4" s="109" t="s">
        <v>220</v>
      </c>
    </row>
    <row r="5" spans="3:20" ht="12.75">
      <c r="C5" s="70"/>
      <c r="D5" s="70"/>
      <c r="M5" s="14"/>
      <c r="Q5" s="14"/>
      <c r="R5" s="14"/>
      <c r="S5" s="14"/>
      <c r="T5" s="14"/>
    </row>
    <row r="6" spans="2:20" ht="12.75">
      <c r="B6" s="5" t="s">
        <v>2</v>
      </c>
      <c r="C6" s="71" t="s">
        <v>3</v>
      </c>
      <c r="D6" s="71" t="s">
        <v>4</v>
      </c>
      <c r="E6" s="5" t="s">
        <v>2</v>
      </c>
      <c r="F6" s="5" t="s">
        <v>3</v>
      </c>
      <c r="G6" s="5" t="s">
        <v>4</v>
      </c>
      <c r="I6" s="480" t="s">
        <v>13</v>
      </c>
      <c r="J6" s="480"/>
      <c r="K6" s="266" t="s">
        <v>26</v>
      </c>
      <c r="L6" s="267" t="s">
        <v>27</v>
      </c>
      <c r="M6" s="266" t="s">
        <v>28</v>
      </c>
      <c r="N6" s="267" t="s">
        <v>29</v>
      </c>
      <c r="O6" s="266" t="s">
        <v>30</v>
      </c>
      <c r="P6" s="266" t="s">
        <v>31</v>
      </c>
      <c r="Q6" s="266" t="s">
        <v>32</v>
      </c>
      <c r="R6" s="263" t="s">
        <v>58</v>
      </c>
      <c r="S6" s="268" t="s">
        <v>57</v>
      </c>
      <c r="T6" s="266" t="s">
        <v>29</v>
      </c>
    </row>
    <row r="7" spans="2:20" ht="12.75">
      <c r="B7" s="5" t="str">
        <f>I9</f>
        <v>VILLEBAROU 1</v>
      </c>
      <c r="C7" s="71">
        <v>16</v>
      </c>
      <c r="D7" s="71">
        <v>1</v>
      </c>
      <c r="E7" s="5" t="str">
        <f>I8</f>
        <v>MONT-P-CHAMBORD 1</v>
      </c>
      <c r="F7" s="71">
        <v>20</v>
      </c>
      <c r="G7" s="71">
        <v>3</v>
      </c>
      <c r="I7" s="3" t="s">
        <v>12</v>
      </c>
      <c r="J7" s="2" t="s">
        <v>4</v>
      </c>
      <c r="K7" s="22"/>
      <c r="L7" s="17"/>
      <c r="M7" s="18"/>
      <c r="N7" s="18"/>
      <c r="O7" s="18"/>
      <c r="P7" s="18"/>
      <c r="Q7" s="19"/>
      <c r="R7" s="2"/>
      <c r="S7" s="19"/>
      <c r="T7" s="19"/>
    </row>
    <row r="8" spans="2:20" ht="12.75">
      <c r="B8" s="6" t="str">
        <f>I10</f>
        <v>ROMORANTIN 1</v>
      </c>
      <c r="C8" s="72">
        <v>6</v>
      </c>
      <c r="D8" s="72">
        <v>1</v>
      </c>
      <c r="E8" s="6" t="str">
        <f>+I15</f>
        <v>SELLES SUR CHER 1</v>
      </c>
      <c r="F8" s="72">
        <v>30</v>
      </c>
      <c r="G8" s="72">
        <v>3</v>
      </c>
      <c r="I8" s="66" t="s">
        <v>48</v>
      </c>
      <c r="J8" s="3">
        <f>G7+D15+G24+D31+G40+D47+G58</f>
        <v>6</v>
      </c>
      <c r="K8" s="67">
        <v>3</v>
      </c>
      <c r="L8" s="73">
        <v>1</v>
      </c>
      <c r="M8" s="67">
        <v>1</v>
      </c>
      <c r="N8" s="74">
        <v>1</v>
      </c>
      <c r="O8" s="43">
        <f>F7+C15+F24+C31+F40+C47+F58</f>
        <v>38</v>
      </c>
      <c r="P8" s="3">
        <f>C7+F15+C24+F31+C40+F47+C58</f>
        <v>70</v>
      </c>
      <c r="Q8" s="43">
        <f aca="true" t="shared" si="0" ref="Q8:Q15">O8-P8</f>
        <v>-32</v>
      </c>
      <c r="R8" s="3">
        <f>O8+P8</f>
        <v>108</v>
      </c>
      <c r="S8" s="19"/>
      <c r="T8" s="19"/>
    </row>
    <row r="9" spans="2:20" ht="12.75">
      <c r="B9" s="5" t="str">
        <f>I12</f>
        <v>VOUZON 1</v>
      </c>
      <c r="C9" s="71">
        <v>22</v>
      </c>
      <c r="D9" s="71">
        <v>3</v>
      </c>
      <c r="E9" s="5" t="str">
        <f>I11</f>
        <v>COUR-CHEVERNY 1</v>
      </c>
      <c r="F9" s="71">
        <v>14</v>
      </c>
      <c r="G9" s="71">
        <v>1</v>
      </c>
      <c r="I9" s="66" t="s">
        <v>117</v>
      </c>
      <c r="J9" s="3">
        <f>D7+G17+D23+G32+G39+D48+D55</f>
        <v>5</v>
      </c>
      <c r="K9" s="75">
        <v>3</v>
      </c>
      <c r="L9" s="73">
        <v>1</v>
      </c>
      <c r="M9" s="67"/>
      <c r="N9" s="67">
        <v>2</v>
      </c>
      <c r="O9" s="43">
        <f>C7+F17+C23+F32+F39+C48+C55</f>
        <v>64</v>
      </c>
      <c r="P9" s="3">
        <f>F7+C17+F23+C32+C39+F48+F55</f>
        <v>44</v>
      </c>
      <c r="Q9" s="43">
        <f t="shared" si="0"/>
        <v>20</v>
      </c>
      <c r="R9" s="3">
        <f aca="true" t="shared" si="1" ref="R9:R15">O9+P9</f>
        <v>108</v>
      </c>
      <c r="S9" s="19"/>
      <c r="T9" s="19"/>
    </row>
    <row r="10" spans="2:21" ht="12.75">
      <c r="B10" s="6" t="str">
        <f>I14</f>
        <v>VENDOME 1</v>
      </c>
      <c r="C10" s="72">
        <v>24</v>
      </c>
      <c r="D10" s="72">
        <v>3</v>
      </c>
      <c r="E10" s="6" t="str">
        <f>I13</f>
        <v>MONTRICHARD 1</v>
      </c>
      <c r="F10" s="72">
        <v>12</v>
      </c>
      <c r="G10" s="72">
        <v>1</v>
      </c>
      <c r="I10" s="66" t="s">
        <v>34</v>
      </c>
      <c r="J10" s="3">
        <f>D8+G16+D24+G33+D39+G49+D56</f>
        <v>6</v>
      </c>
      <c r="K10" s="67">
        <v>3</v>
      </c>
      <c r="L10" s="73">
        <v>1</v>
      </c>
      <c r="M10" s="76">
        <v>1</v>
      </c>
      <c r="N10" s="67">
        <v>1</v>
      </c>
      <c r="O10" s="43">
        <f>C8+F16+C24+F33+C39+F49+C56</f>
        <v>60</v>
      </c>
      <c r="P10" s="3">
        <f>F8+C16+F24+C33+F39+C49+F56</f>
        <v>48</v>
      </c>
      <c r="Q10" s="43">
        <f t="shared" si="0"/>
        <v>12</v>
      </c>
      <c r="R10" s="42">
        <f t="shared" si="1"/>
        <v>108</v>
      </c>
      <c r="S10" s="134"/>
      <c r="T10" s="134"/>
      <c r="U10" s="15"/>
    </row>
    <row r="11" spans="3:21" ht="12.75">
      <c r="C11" s="70"/>
      <c r="D11" s="70"/>
      <c r="I11" s="67" t="s">
        <v>118</v>
      </c>
      <c r="J11" s="3">
        <f>G9+D16+G26+D32+D40+G50+D57</f>
        <v>4</v>
      </c>
      <c r="K11" s="67">
        <v>3</v>
      </c>
      <c r="L11" s="67"/>
      <c r="M11" s="74">
        <v>1</v>
      </c>
      <c r="N11" s="67">
        <v>2</v>
      </c>
      <c r="O11" s="43">
        <f>F9+C16+F26+C32+C40+F50+C57</f>
        <v>48</v>
      </c>
      <c r="P11" s="3">
        <f>C9+F16+C26+F32+F40+C50+F57</f>
        <v>60</v>
      </c>
      <c r="Q11" s="43">
        <f t="shared" si="0"/>
        <v>-12</v>
      </c>
      <c r="R11" s="3">
        <f t="shared" si="1"/>
        <v>108</v>
      </c>
      <c r="S11" s="19"/>
      <c r="T11" s="19"/>
      <c r="U11" s="15"/>
    </row>
    <row r="12" spans="2:20" ht="12.75">
      <c r="B12" s="7" t="s">
        <v>5</v>
      </c>
      <c r="C12" s="68">
        <v>42834</v>
      </c>
      <c r="D12" s="69" t="s">
        <v>25</v>
      </c>
      <c r="E12" s="473" t="s">
        <v>189</v>
      </c>
      <c r="F12" s="474"/>
      <c r="G12" s="423" t="s">
        <v>221</v>
      </c>
      <c r="I12" s="67" t="s">
        <v>119</v>
      </c>
      <c r="J12" s="3">
        <f>D9+G18+D25+G31+D41+D49+G55</f>
        <v>7</v>
      </c>
      <c r="K12" s="67">
        <v>3</v>
      </c>
      <c r="L12" s="77">
        <v>2</v>
      </c>
      <c r="M12" s="67"/>
      <c r="N12" s="74">
        <v>1</v>
      </c>
      <c r="O12" s="43">
        <f>C9+F18+C25+F31+C41+C49+F55</f>
        <v>56</v>
      </c>
      <c r="P12" s="3">
        <f>F9+C18+F25+C31+F41+F49+C55</f>
        <v>52</v>
      </c>
      <c r="Q12" s="43">
        <f t="shared" si="0"/>
        <v>4</v>
      </c>
      <c r="R12" s="3">
        <f t="shared" si="1"/>
        <v>108</v>
      </c>
      <c r="S12" s="19"/>
      <c r="T12" s="19"/>
    </row>
    <row r="13" spans="3:20" ht="12.75">
      <c r="C13" s="70"/>
      <c r="D13" s="70"/>
      <c r="I13" s="67" t="s">
        <v>125</v>
      </c>
      <c r="J13" s="3">
        <f>G10+D17+G25+D33+G42+G47+G57</f>
        <v>3</v>
      </c>
      <c r="K13" s="67">
        <v>3</v>
      </c>
      <c r="L13" s="73"/>
      <c r="M13" s="67"/>
      <c r="N13" s="73">
        <v>3</v>
      </c>
      <c r="O13" s="44">
        <f>F10+C17+F25+C33+F42+F47+F57</f>
        <v>20</v>
      </c>
      <c r="P13" s="3">
        <f>C10+F17+C25+F33+C42+C47+C57</f>
        <v>88</v>
      </c>
      <c r="Q13" s="43">
        <f t="shared" si="0"/>
        <v>-68</v>
      </c>
      <c r="R13" s="3">
        <f t="shared" si="1"/>
        <v>108</v>
      </c>
      <c r="S13" s="19"/>
      <c r="T13" s="19"/>
    </row>
    <row r="14" spans="2:20" ht="12.75">
      <c r="B14" s="5" t="s">
        <v>2</v>
      </c>
      <c r="C14" s="71" t="s">
        <v>3</v>
      </c>
      <c r="D14" s="71" t="s">
        <v>4</v>
      </c>
      <c r="E14" s="5" t="s">
        <v>2</v>
      </c>
      <c r="F14" s="5" t="s">
        <v>3</v>
      </c>
      <c r="G14" s="5" t="s">
        <v>4</v>
      </c>
      <c r="I14" s="67" t="s">
        <v>40</v>
      </c>
      <c r="J14" s="3">
        <f>D10+G15+D26+G34+G41+G48+G56</f>
        <v>8</v>
      </c>
      <c r="K14" s="67">
        <v>3</v>
      </c>
      <c r="L14" s="67">
        <v>2</v>
      </c>
      <c r="M14" s="67">
        <v>1</v>
      </c>
      <c r="N14" s="67"/>
      <c r="O14" s="3">
        <f>C10+F15+C26+F34+F41+F48+F56</f>
        <v>62</v>
      </c>
      <c r="P14" s="3">
        <f>F10+C15+F26+C34+C41+C48+C56</f>
        <v>46</v>
      </c>
      <c r="Q14" s="43">
        <f t="shared" si="0"/>
        <v>16</v>
      </c>
      <c r="R14" s="3">
        <f t="shared" si="1"/>
        <v>108</v>
      </c>
      <c r="S14" s="19"/>
      <c r="T14" s="19"/>
    </row>
    <row r="15" spans="2:20" ht="12.75">
      <c r="B15" s="6" t="str">
        <f>I8</f>
        <v>MONT-P-CHAMBORD 1</v>
      </c>
      <c r="C15" s="72">
        <v>18</v>
      </c>
      <c r="D15" s="72">
        <v>2</v>
      </c>
      <c r="E15" s="6" t="str">
        <f>I14</f>
        <v>VENDOME 1</v>
      </c>
      <c r="F15" s="72">
        <v>18</v>
      </c>
      <c r="G15" s="72">
        <v>2</v>
      </c>
      <c r="I15" s="66" t="s">
        <v>80</v>
      </c>
      <c r="J15" s="3">
        <f>G8+D18+G23+D34+D42+D50+D58</f>
        <v>9</v>
      </c>
      <c r="K15" s="67">
        <v>3</v>
      </c>
      <c r="L15" s="76">
        <v>3</v>
      </c>
      <c r="M15" s="76"/>
      <c r="N15" s="76"/>
      <c r="O15" s="43">
        <f>F8+C18+F23+C34+C42+C50+C58</f>
        <v>84</v>
      </c>
      <c r="P15" s="43">
        <f>C8+F18+C23+F34+F42+F50+F58</f>
        <v>24</v>
      </c>
      <c r="Q15" s="43">
        <f t="shared" si="0"/>
        <v>60</v>
      </c>
      <c r="R15" s="3">
        <f t="shared" si="1"/>
        <v>108</v>
      </c>
      <c r="S15" s="19"/>
      <c r="T15" s="19"/>
    </row>
    <row r="16" spans="2:21" ht="12.75">
      <c r="B16" s="5" t="str">
        <f>I11</f>
        <v>COUR-CHEVERNY 1</v>
      </c>
      <c r="C16" s="71">
        <v>18</v>
      </c>
      <c r="D16" s="71">
        <v>2</v>
      </c>
      <c r="E16" s="5" t="str">
        <f>I10</f>
        <v>ROMORANTIN 1</v>
      </c>
      <c r="F16" s="71">
        <v>18</v>
      </c>
      <c r="G16" s="71">
        <v>2</v>
      </c>
      <c r="K16" s="1"/>
      <c r="N16" s="17"/>
      <c r="O16" s="17"/>
      <c r="T16" s="33"/>
      <c r="U16" s="33"/>
    </row>
    <row r="17" spans="2:7" ht="12.75">
      <c r="B17" s="6" t="str">
        <f>I13</f>
        <v>MONTRICHARD 1</v>
      </c>
      <c r="C17" s="72">
        <v>2</v>
      </c>
      <c r="D17" s="72">
        <v>1</v>
      </c>
      <c r="E17" s="6" t="str">
        <f>I9</f>
        <v>VILLEBAROU 1</v>
      </c>
      <c r="F17" s="72">
        <v>34</v>
      </c>
      <c r="G17" s="72">
        <v>3</v>
      </c>
    </row>
    <row r="18" spans="2:9" ht="12.75">
      <c r="B18" s="5" t="str">
        <f>+I15</f>
        <v>SELLES SUR CHER 1</v>
      </c>
      <c r="C18" s="71">
        <v>32</v>
      </c>
      <c r="D18" s="71">
        <v>3</v>
      </c>
      <c r="E18" s="5" t="str">
        <f>I12</f>
        <v>VOUZON 1</v>
      </c>
      <c r="F18" s="71">
        <v>4</v>
      </c>
      <c r="G18" s="71">
        <v>1</v>
      </c>
      <c r="I18" s="125"/>
    </row>
    <row r="19" spans="3:18" ht="12.75">
      <c r="C19" s="70"/>
      <c r="D19" s="70"/>
      <c r="F19" s="70"/>
      <c r="G19" s="70"/>
      <c r="I19" s="261" t="s">
        <v>66</v>
      </c>
      <c r="J19" s="262"/>
      <c r="K19" s="262" t="s">
        <v>26</v>
      </c>
      <c r="L19" s="263" t="s">
        <v>27</v>
      </c>
      <c r="M19" s="264" t="s">
        <v>28</v>
      </c>
      <c r="N19" s="263" t="s">
        <v>29</v>
      </c>
      <c r="O19" s="263" t="s">
        <v>30</v>
      </c>
      <c r="P19" s="265" t="s">
        <v>64</v>
      </c>
      <c r="Q19" s="263" t="s">
        <v>32</v>
      </c>
      <c r="R19" s="262" t="s">
        <v>58</v>
      </c>
    </row>
    <row r="20" spans="2:18" ht="12.75">
      <c r="B20" s="7" t="s">
        <v>10</v>
      </c>
      <c r="C20" s="68">
        <v>42834</v>
      </c>
      <c r="D20" s="69" t="s">
        <v>1</v>
      </c>
      <c r="E20" s="473" t="s">
        <v>190</v>
      </c>
      <c r="F20" s="474"/>
      <c r="G20" s="423" t="s">
        <v>221</v>
      </c>
      <c r="I20" s="260" t="s">
        <v>12</v>
      </c>
      <c r="J20" s="2" t="s">
        <v>4</v>
      </c>
      <c r="K20" s="2"/>
      <c r="L20" s="132"/>
      <c r="M20" s="14"/>
      <c r="N20" s="132"/>
      <c r="O20" s="132"/>
      <c r="P20" s="133"/>
      <c r="Q20" s="132"/>
      <c r="R20" s="133"/>
    </row>
    <row r="21" spans="3:18" ht="12.75">
      <c r="C21" s="70"/>
      <c r="D21" s="70"/>
      <c r="I21" s="3" t="s">
        <v>80</v>
      </c>
      <c r="J21" s="43">
        <v>9</v>
      </c>
      <c r="K21" s="43">
        <v>3</v>
      </c>
      <c r="L21" s="43">
        <v>3</v>
      </c>
      <c r="M21" s="236"/>
      <c r="N21" s="43"/>
      <c r="O21" s="43">
        <v>84</v>
      </c>
      <c r="P21" s="46">
        <v>24</v>
      </c>
      <c r="Q21" s="43">
        <v>60</v>
      </c>
      <c r="R21" s="46">
        <v>108</v>
      </c>
    </row>
    <row r="22" spans="2:18" ht="12.75">
      <c r="B22" s="5" t="s">
        <v>2</v>
      </c>
      <c r="C22" s="71" t="s">
        <v>3</v>
      </c>
      <c r="D22" s="71" t="s">
        <v>4</v>
      </c>
      <c r="E22" s="5" t="s">
        <v>2</v>
      </c>
      <c r="F22" s="5" t="s">
        <v>3</v>
      </c>
      <c r="G22" s="5" t="s">
        <v>4</v>
      </c>
      <c r="I22" s="43" t="s">
        <v>40</v>
      </c>
      <c r="J22" s="43">
        <v>8</v>
      </c>
      <c r="K22" s="43">
        <v>3</v>
      </c>
      <c r="L22" s="43">
        <v>2</v>
      </c>
      <c r="M22" s="236">
        <v>1</v>
      </c>
      <c r="N22" s="43"/>
      <c r="O22" s="43">
        <v>62</v>
      </c>
      <c r="P22" s="46">
        <v>46</v>
      </c>
      <c r="Q22" s="43">
        <v>16</v>
      </c>
      <c r="R22" s="46">
        <v>108</v>
      </c>
    </row>
    <row r="23" spans="2:18" ht="12.75">
      <c r="B23" s="6" t="str">
        <f>I9</f>
        <v>VILLEBAROU 1</v>
      </c>
      <c r="C23" s="72">
        <v>14</v>
      </c>
      <c r="D23" s="72">
        <v>1</v>
      </c>
      <c r="E23" s="6" t="str">
        <f>+I15</f>
        <v>SELLES SUR CHER 1</v>
      </c>
      <c r="F23" s="72">
        <v>22</v>
      </c>
      <c r="G23" s="72">
        <v>3</v>
      </c>
      <c r="I23" s="43" t="s">
        <v>119</v>
      </c>
      <c r="J23" s="43">
        <v>7</v>
      </c>
      <c r="K23" s="43">
        <v>3</v>
      </c>
      <c r="L23" s="43">
        <v>2</v>
      </c>
      <c r="M23" s="236"/>
      <c r="N23" s="43">
        <v>1</v>
      </c>
      <c r="O23" s="43">
        <v>56</v>
      </c>
      <c r="P23" s="46">
        <v>52</v>
      </c>
      <c r="Q23" s="43">
        <v>4</v>
      </c>
      <c r="R23" s="46">
        <v>108</v>
      </c>
    </row>
    <row r="24" spans="2:18" ht="12.75">
      <c r="B24" s="5" t="str">
        <f>I10</f>
        <v>ROMORANTIN 1</v>
      </c>
      <c r="C24" s="71">
        <v>36</v>
      </c>
      <c r="D24" s="71">
        <v>3</v>
      </c>
      <c r="E24" s="5" t="str">
        <f>I8</f>
        <v>MONT-P-CHAMBORD 1</v>
      </c>
      <c r="F24" s="71">
        <v>0</v>
      </c>
      <c r="G24" s="71">
        <v>1</v>
      </c>
      <c r="I24" s="44" t="s">
        <v>34</v>
      </c>
      <c r="J24" s="43">
        <v>6</v>
      </c>
      <c r="K24" s="43">
        <v>3</v>
      </c>
      <c r="L24" s="43">
        <v>1</v>
      </c>
      <c r="M24" s="236">
        <v>1</v>
      </c>
      <c r="N24" s="43">
        <v>1</v>
      </c>
      <c r="O24" s="43">
        <v>60</v>
      </c>
      <c r="P24" s="46">
        <v>48</v>
      </c>
      <c r="Q24" s="43">
        <v>12</v>
      </c>
      <c r="R24" s="46">
        <v>108</v>
      </c>
    </row>
    <row r="25" spans="2:18" ht="12.75">
      <c r="B25" s="6" t="str">
        <f>I12</f>
        <v>VOUZON 1</v>
      </c>
      <c r="C25" s="72">
        <v>30</v>
      </c>
      <c r="D25" s="72">
        <v>3</v>
      </c>
      <c r="E25" s="6" t="str">
        <f>I13</f>
        <v>MONTRICHARD 1</v>
      </c>
      <c r="F25" s="72">
        <v>6</v>
      </c>
      <c r="G25" s="72">
        <v>1</v>
      </c>
      <c r="I25" s="3" t="s">
        <v>48</v>
      </c>
      <c r="J25" s="44">
        <v>6</v>
      </c>
      <c r="K25" s="44">
        <v>3</v>
      </c>
      <c r="L25" s="44">
        <v>1</v>
      </c>
      <c r="M25" s="8">
        <v>1</v>
      </c>
      <c r="N25" s="44">
        <v>1</v>
      </c>
      <c r="O25" s="44">
        <v>38</v>
      </c>
      <c r="P25" s="238">
        <v>70</v>
      </c>
      <c r="Q25" s="44">
        <v>-32</v>
      </c>
      <c r="R25" s="238">
        <v>108</v>
      </c>
    </row>
    <row r="26" spans="2:18" ht="12.75">
      <c r="B26" s="5" t="str">
        <f>I14</f>
        <v>VENDOME 1</v>
      </c>
      <c r="C26" s="71">
        <v>20</v>
      </c>
      <c r="D26" s="71">
        <v>3</v>
      </c>
      <c r="E26" s="5" t="str">
        <f>I11</f>
        <v>COUR-CHEVERNY 1</v>
      </c>
      <c r="F26" s="71">
        <v>16</v>
      </c>
      <c r="G26" s="71">
        <v>1</v>
      </c>
      <c r="I26" s="3" t="s">
        <v>117</v>
      </c>
      <c r="J26" s="3">
        <v>5</v>
      </c>
      <c r="K26" s="3">
        <v>3</v>
      </c>
      <c r="L26" s="3">
        <v>1</v>
      </c>
      <c r="M26" s="235"/>
      <c r="N26" s="3">
        <v>2</v>
      </c>
      <c r="O26" s="3">
        <v>64</v>
      </c>
      <c r="P26" s="203">
        <v>44</v>
      </c>
      <c r="Q26" s="3">
        <v>20</v>
      </c>
      <c r="R26" s="203">
        <v>108</v>
      </c>
    </row>
    <row r="27" spans="3:18" ht="12.75">
      <c r="C27" s="70"/>
      <c r="D27" s="70"/>
      <c r="I27" s="43" t="s">
        <v>118</v>
      </c>
      <c r="J27" s="43">
        <v>4</v>
      </c>
      <c r="K27" s="43">
        <v>3</v>
      </c>
      <c r="L27" s="43"/>
      <c r="M27" s="236">
        <v>1</v>
      </c>
      <c r="N27" s="43">
        <v>2</v>
      </c>
      <c r="O27" s="236">
        <v>48</v>
      </c>
      <c r="P27" s="3">
        <v>60</v>
      </c>
      <c r="Q27" s="43">
        <v>-12</v>
      </c>
      <c r="R27" s="46">
        <v>108</v>
      </c>
    </row>
    <row r="28" spans="2:18" ht="12.75">
      <c r="B28" s="7" t="s">
        <v>9</v>
      </c>
      <c r="C28" s="68">
        <v>42995</v>
      </c>
      <c r="D28" s="69" t="s">
        <v>25</v>
      </c>
      <c r="E28" s="473" t="s">
        <v>191</v>
      </c>
      <c r="F28" s="474"/>
      <c r="G28" s="423" t="s">
        <v>222</v>
      </c>
      <c r="I28" s="43" t="s">
        <v>125</v>
      </c>
      <c r="J28" s="43">
        <v>3</v>
      </c>
      <c r="K28" s="43">
        <v>3</v>
      </c>
      <c r="L28" s="43"/>
      <c r="M28" s="236"/>
      <c r="N28" s="43">
        <v>3</v>
      </c>
      <c r="O28" s="236">
        <v>20</v>
      </c>
      <c r="P28" s="3">
        <v>88</v>
      </c>
      <c r="Q28" s="236">
        <v>-68</v>
      </c>
      <c r="R28" s="3">
        <v>108</v>
      </c>
    </row>
    <row r="29" spans="3:4" ht="12.75">
      <c r="C29" s="70"/>
      <c r="D29" s="70"/>
    </row>
    <row r="30" spans="2:7" ht="12.75">
      <c r="B30" s="5" t="s">
        <v>2</v>
      </c>
      <c r="C30" s="71" t="s">
        <v>3</v>
      </c>
      <c r="D30" s="71" t="s">
        <v>4</v>
      </c>
      <c r="E30" s="5" t="s">
        <v>2</v>
      </c>
      <c r="F30" s="5" t="s">
        <v>3</v>
      </c>
      <c r="G30" s="5" t="s">
        <v>4</v>
      </c>
    </row>
    <row r="31" spans="2:7" ht="12.75">
      <c r="B31" s="6" t="str">
        <f>I8</f>
        <v>MONT-P-CHAMBORD 1</v>
      </c>
      <c r="C31" s="72"/>
      <c r="D31" s="72"/>
      <c r="E31" s="6" t="str">
        <f>I12</f>
        <v>VOUZON 1</v>
      </c>
      <c r="F31" s="72"/>
      <c r="G31" s="72"/>
    </row>
    <row r="32" spans="2:7" ht="12.75">
      <c r="B32" s="5" t="str">
        <f>I11</f>
        <v>COUR-CHEVERNY 1</v>
      </c>
      <c r="C32" s="71"/>
      <c r="D32" s="71"/>
      <c r="E32" s="5" t="str">
        <f>I9</f>
        <v>VILLEBAROU 1</v>
      </c>
      <c r="F32" s="71"/>
      <c r="G32" s="71"/>
    </row>
    <row r="33" spans="2:7" ht="12.75">
      <c r="B33" s="6" t="str">
        <f>I13</f>
        <v>MONTRICHARD 1</v>
      </c>
      <c r="C33" s="72"/>
      <c r="D33" s="72"/>
      <c r="E33" s="6" t="str">
        <f>I10</f>
        <v>ROMORANTIN 1</v>
      </c>
      <c r="F33" s="72"/>
      <c r="G33" s="72"/>
    </row>
    <row r="34" spans="2:7" ht="12.75">
      <c r="B34" s="5" t="str">
        <f>+I15</f>
        <v>SELLES SUR CHER 1</v>
      </c>
      <c r="C34" s="71"/>
      <c r="D34" s="71"/>
      <c r="E34" s="5" t="str">
        <f>I14</f>
        <v>VENDOME 1</v>
      </c>
      <c r="F34" s="71"/>
      <c r="G34" s="71"/>
    </row>
    <row r="35" spans="3:4" ht="12.75">
      <c r="C35" s="70"/>
      <c r="D35" s="70"/>
    </row>
    <row r="36" spans="2:7" ht="12.75">
      <c r="B36" s="7" t="s">
        <v>8</v>
      </c>
      <c r="C36" s="68">
        <v>42995</v>
      </c>
      <c r="D36" s="69" t="s">
        <v>1</v>
      </c>
      <c r="E36" s="473" t="s">
        <v>191</v>
      </c>
      <c r="F36" s="474"/>
      <c r="G36" s="423" t="s">
        <v>222</v>
      </c>
    </row>
    <row r="37" spans="3:4" ht="12.75">
      <c r="C37" s="70"/>
      <c r="D37" s="70"/>
    </row>
    <row r="38" spans="2:7" ht="12.75">
      <c r="B38" s="5" t="s">
        <v>2</v>
      </c>
      <c r="C38" s="71" t="s">
        <v>3</v>
      </c>
      <c r="D38" s="71" t="s">
        <v>4</v>
      </c>
      <c r="E38" s="5" t="s">
        <v>2</v>
      </c>
      <c r="F38" s="5" t="s">
        <v>3</v>
      </c>
      <c r="G38" s="5" t="s">
        <v>4</v>
      </c>
    </row>
    <row r="39" spans="2:7" ht="12.75">
      <c r="B39" s="6" t="str">
        <f>I10</f>
        <v>ROMORANTIN 1</v>
      </c>
      <c r="C39" s="72"/>
      <c r="D39" s="72"/>
      <c r="E39" s="6" t="str">
        <f>I9</f>
        <v>VILLEBAROU 1</v>
      </c>
      <c r="F39" s="72"/>
      <c r="G39" s="72"/>
    </row>
    <row r="40" spans="2:7" ht="12.75">
      <c r="B40" s="5" t="str">
        <f>I11</f>
        <v>COUR-CHEVERNY 1</v>
      </c>
      <c r="C40" s="71"/>
      <c r="D40" s="71"/>
      <c r="E40" s="5" t="str">
        <f>I8</f>
        <v>MONT-P-CHAMBORD 1</v>
      </c>
      <c r="F40" s="71"/>
      <c r="G40" s="71"/>
    </row>
    <row r="41" spans="2:7" ht="12.75">
      <c r="B41" s="6" t="str">
        <f>I12</f>
        <v>VOUZON 1</v>
      </c>
      <c r="C41" s="72"/>
      <c r="D41" s="72"/>
      <c r="E41" s="6" t="str">
        <f>I14</f>
        <v>VENDOME 1</v>
      </c>
      <c r="F41" s="72"/>
      <c r="G41" s="72"/>
    </row>
    <row r="42" spans="2:7" ht="12.75">
      <c r="B42" s="5" t="str">
        <f>+I15</f>
        <v>SELLES SUR CHER 1</v>
      </c>
      <c r="C42" s="71"/>
      <c r="D42" s="71"/>
      <c r="E42" s="5" t="str">
        <f>I13</f>
        <v>MONTRICHARD 1</v>
      </c>
      <c r="F42" s="71"/>
      <c r="G42" s="71"/>
    </row>
    <row r="43" spans="3:7" ht="12.75">
      <c r="C43" s="70"/>
      <c r="D43" s="70"/>
      <c r="F43" s="481"/>
      <c r="G43" s="482"/>
    </row>
    <row r="44" spans="2:8" ht="12.75">
      <c r="B44" s="7" t="s">
        <v>7</v>
      </c>
      <c r="C44" s="68">
        <v>43023</v>
      </c>
      <c r="D44" s="69" t="s">
        <v>25</v>
      </c>
      <c r="E44" s="475" t="s">
        <v>193</v>
      </c>
      <c r="F44" s="476"/>
      <c r="G44" s="224" t="s">
        <v>223</v>
      </c>
      <c r="H44" s="1"/>
    </row>
    <row r="45" spans="3:6" ht="12.75">
      <c r="C45" s="70"/>
      <c r="D45" s="70"/>
      <c r="E45" s="48"/>
      <c r="F45" s="48"/>
    </row>
    <row r="46" spans="2:7" ht="12.75">
      <c r="B46" s="5" t="s">
        <v>2</v>
      </c>
      <c r="C46" s="71" t="s">
        <v>3</v>
      </c>
      <c r="D46" s="71" t="s">
        <v>4</v>
      </c>
      <c r="E46" s="5" t="s">
        <v>2</v>
      </c>
      <c r="F46" s="5" t="s">
        <v>3</v>
      </c>
      <c r="G46" s="5" t="s">
        <v>4</v>
      </c>
    </row>
    <row r="47" spans="2:7" ht="12.75">
      <c r="B47" s="6" t="str">
        <f>I8</f>
        <v>MONT-P-CHAMBORD 1</v>
      </c>
      <c r="C47" s="72"/>
      <c r="D47" s="72"/>
      <c r="E47" s="6" t="str">
        <f>I13</f>
        <v>MONTRICHARD 1</v>
      </c>
      <c r="F47" s="72"/>
      <c r="G47" s="72"/>
    </row>
    <row r="48" spans="2:7" ht="12.75">
      <c r="B48" s="5" t="str">
        <f>I9</f>
        <v>VILLEBAROU 1</v>
      </c>
      <c r="C48" s="71"/>
      <c r="D48" s="71"/>
      <c r="E48" s="5" t="str">
        <f>I14</f>
        <v>VENDOME 1</v>
      </c>
      <c r="F48" s="71"/>
      <c r="G48" s="71"/>
    </row>
    <row r="49" spans="2:7" ht="12.75">
      <c r="B49" s="6" t="str">
        <f>I12</f>
        <v>VOUZON 1</v>
      </c>
      <c r="C49" s="72"/>
      <c r="D49" s="72"/>
      <c r="E49" s="6" t="str">
        <f>I10</f>
        <v>ROMORANTIN 1</v>
      </c>
      <c r="F49" s="72"/>
      <c r="G49" s="72"/>
    </row>
    <row r="50" spans="2:15" ht="12.75">
      <c r="B50" s="5" t="str">
        <f>+I15</f>
        <v>SELLES SUR CHER 1</v>
      </c>
      <c r="C50" s="71"/>
      <c r="D50" s="71"/>
      <c r="E50" s="5" t="str">
        <f>I11</f>
        <v>COUR-CHEVERNY 1</v>
      </c>
      <c r="F50" s="71"/>
      <c r="G50" s="71"/>
      <c r="O50" s="223"/>
    </row>
    <row r="51" spans="3:15" ht="12.75">
      <c r="C51" s="70"/>
      <c r="D51" s="70"/>
      <c r="O51" s="223"/>
    </row>
    <row r="52" spans="2:15" ht="12.75">
      <c r="B52" s="7" t="s">
        <v>6</v>
      </c>
      <c r="C52" s="68">
        <v>43023</v>
      </c>
      <c r="D52" s="69" t="s">
        <v>1</v>
      </c>
      <c r="E52" s="473" t="s">
        <v>193</v>
      </c>
      <c r="F52" s="474"/>
      <c r="G52" s="128" t="s">
        <v>223</v>
      </c>
      <c r="O52" s="223"/>
    </row>
    <row r="53" spans="3:4" ht="12.75">
      <c r="C53" s="70"/>
      <c r="D53" s="70"/>
    </row>
    <row r="54" spans="2:7" ht="12.75">
      <c r="B54" s="5" t="s">
        <v>2</v>
      </c>
      <c r="C54" s="71" t="s">
        <v>3</v>
      </c>
      <c r="D54" s="71" t="s">
        <v>4</v>
      </c>
      <c r="E54" s="5" t="s">
        <v>2</v>
      </c>
      <c r="F54" s="5" t="s">
        <v>3</v>
      </c>
      <c r="G54" s="5" t="s">
        <v>4</v>
      </c>
    </row>
    <row r="55" spans="2:7" ht="12.75">
      <c r="B55" s="6" t="str">
        <f>I9</f>
        <v>VILLEBAROU 1</v>
      </c>
      <c r="C55" s="72"/>
      <c r="D55" s="72"/>
      <c r="E55" s="6" t="str">
        <f>I12</f>
        <v>VOUZON 1</v>
      </c>
      <c r="F55" s="72"/>
      <c r="G55" s="72"/>
    </row>
    <row r="56" spans="2:7" ht="12.75">
      <c r="B56" s="5" t="str">
        <f>I10</f>
        <v>ROMORANTIN 1</v>
      </c>
      <c r="C56" s="71"/>
      <c r="D56" s="71"/>
      <c r="E56" s="5" t="str">
        <f>I14</f>
        <v>VENDOME 1</v>
      </c>
      <c r="F56" s="71"/>
      <c r="G56" s="71"/>
    </row>
    <row r="57" spans="2:7" ht="12.75">
      <c r="B57" s="6" t="str">
        <f>I11</f>
        <v>COUR-CHEVERNY 1</v>
      </c>
      <c r="C57" s="72"/>
      <c r="D57" s="72"/>
      <c r="E57" s="6" t="str">
        <f>I13</f>
        <v>MONTRICHARD 1</v>
      </c>
      <c r="F57" s="72"/>
      <c r="G57" s="72"/>
    </row>
    <row r="58" spans="2:7" ht="12.75">
      <c r="B58" s="5" t="str">
        <f>+I15</f>
        <v>SELLES SUR CHER 1</v>
      </c>
      <c r="C58" s="71"/>
      <c r="D58" s="71"/>
      <c r="E58" s="5" t="str">
        <f>I8</f>
        <v>MONT-P-CHAMBORD 1</v>
      </c>
      <c r="F58" s="71"/>
      <c r="G58" s="71"/>
    </row>
    <row r="59" spans="3:4" ht="12.75">
      <c r="C59" s="70"/>
      <c r="D59" s="70"/>
    </row>
  </sheetData>
  <sheetProtection/>
  <mergeCells count="10">
    <mergeCell ref="E52:F52"/>
    <mergeCell ref="E44:F44"/>
    <mergeCell ref="B2:G2"/>
    <mergeCell ref="I6:J6"/>
    <mergeCell ref="E4:F4"/>
    <mergeCell ref="E12:F12"/>
    <mergeCell ref="E20:F20"/>
    <mergeCell ref="E28:F28"/>
    <mergeCell ref="E36:F36"/>
    <mergeCell ref="F43:G4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8"/>
  <sheetViews>
    <sheetView zoomScalePageLayoutView="0" workbookViewId="0" topLeftCell="A1">
      <selection activeCell="J79" sqref="J79"/>
    </sheetView>
  </sheetViews>
  <sheetFormatPr defaultColWidth="11.421875" defaultRowHeight="12.75"/>
  <cols>
    <col min="1" max="1" width="3.421875" style="0" customWidth="1"/>
    <col min="2" max="2" width="20.421875" style="0" customWidth="1"/>
    <col min="3" max="3" width="10.28125" style="0" customWidth="1"/>
    <col min="4" max="4" width="9.421875" style="0" customWidth="1"/>
    <col min="5" max="5" width="22.57421875" style="0" customWidth="1"/>
    <col min="6" max="6" width="13.140625" style="0" customWidth="1"/>
    <col min="7" max="7" width="7.28125" style="0" customWidth="1"/>
    <col min="8" max="8" width="8.28125" style="0" customWidth="1"/>
    <col min="9" max="9" width="21.421875" style="0" customWidth="1"/>
    <col min="10" max="10" width="6.421875" style="0" customWidth="1"/>
    <col min="11" max="14" width="2.8515625" style="0" customWidth="1"/>
    <col min="15" max="15" width="7.28125" style="0" customWidth="1"/>
    <col min="16" max="16" width="7.57421875" style="0" customWidth="1"/>
    <col min="17" max="17" width="6.421875" style="0" customWidth="1"/>
    <col min="18" max="18" width="6.140625" style="0" customWidth="1"/>
    <col min="19" max="20" width="2.8515625" style="0" customWidth="1"/>
  </cols>
  <sheetData>
    <row r="1" spans="2:9" ht="14.25" customHeight="1" thickBot="1">
      <c r="B1" s="4"/>
      <c r="C1" s="4"/>
      <c r="D1" s="4"/>
      <c r="E1" s="4"/>
      <c r="F1" s="4"/>
      <c r="G1" s="4"/>
      <c r="I1" s="1"/>
    </row>
    <row r="2" spans="2:9" ht="13.5" thickBot="1">
      <c r="B2" s="510" t="s">
        <v>102</v>
      </c>
      <c r="C2" s="511"/>
      <c r="D2" s="511"/>
      <c r="E2" s="511"/>
      <c r="F2" s="511"/>
      <c r="G2" s="512"/>
      <c r="I2" s="1"/>
    </row>
    <row r="3" spans="2:20" ht="12.75">
      <c r="B3" s="345" t="s">
        <v>251</v>
      </c>
      <c r="C3" s="68">
        <v>42845</v>
      </c>
      <c r="D3" s="69" t="s">
        <v>1</v>
      </c>
      <c r="E3" s="415" t="s">
        <v>147</v>
      </c>
      <c r="F3" s="230"/>
      <c r="G3" s="109"/>
      <c r="I3" s="1"/>
      <c r="T3" s="14"/>
    </row>
    <row r="4" spans="9:21" ht="12.75">
      <c r="I4" s="513" t="s">
        <v>76</v>
      </c>
      <c r="J4" s="513"/>
      <c r="K4" s="35" t="s">
        <v>26</v>
      </c>
      <c r="L4" s="36" t="s">
        <v>27</v>
      </c>
      <c r="M4" s="35" t="s">
        <v>28</v>
      </c>
      <c r="N4" s="36" t="s">
        <v>29</v>
      </c>
      <c r="O4" s="35" t="s">
        <v>30</v>
      </c>
      <c r="P4" s="35" t="s">
        <v>31</v>
      </c>
      <c r="Q4" s="35" t="s">
        <v>32</v>
      </c>
      <c r="R4" s="136" t="s">
        <v>58</v>
      </c>
      <c r="S4" s="138" t="s">
        <v>57</v>
      </c>
      <c r="T4" s="35" t="s">
        <v>29</v>
      </c>
      <c r="U4" s="15"/>
    </row>
    <row r="5" spans="1:20" ht="12.75">
      <c r="A5" s="33"/>
      <c r="B5" s="5" t="s">
        <v>2</v>
      </c>
      <c r="C5" s="71" t="s">
        <v>3</v>
      </c>
      <c r="D5" s="71" t="s">
        <v>4</v>
      </c>
      <c r="E5" s="5" t="s">
        <v>2</v>
      </c>
      <c r="F5" s="5" t="s">
        <v>3</v>
      </c>
      <c r="G5" s="5" t="s">
        <v>4</v>
      </c>
      <c r="I5" s="3" t="s">
        <v>12</v>
      </c>
      <c r="J5" s="2" t="s">
        <v>4</v>
      </c>
      <c r="K5" s="22"/>
      <c r="L5" s="17"/>
      <c r="M5" s="18"/>
      <c r="N5" s="18"/>
      <c r="O5" s="18"/>
      <c r="P5" s="18"/>
      <c r="Q5" s="19"/>
      <c r="R5" s="2"/>
      <c r="S5" s="2"/>
      <c r="T5" s="132"/>
    </row>
    <row r="6" spans="2:20" ht="12.75">
      <c r="B6" s="72" t="s">
        <v>48</v>
      </c>
      <c r="C6" s="318"/>
      <c r="D6" s="72"/>
      <c r="E6" s="318" t="s">
        <v>79</v>
      </c>
      <c r="F6" s="72"/>
      <c r="G6" s="72"/>
      <c r="I6" s="201" t="s">
        <v>109</v>
      </c>
      <c r="J6" s="3">
        <f>D10+G15+G26+D38+D43+G52+D61+D70+G83</f>
        <v>0</v>
      </c>
      <c r="K6" s="67"/>
      <c r="L6" s="73"/>
      <c r="M6" s="67"/>
      <c r="N6" s="74"/>
      <c r="O6" s="3">
        <f>C10+F15+F26+C38+C43+F52+C61+C70+F83</f>
        <v>0</v>
      </c>
      <c r="P6" s="3">
        <f>F10+C15+C26+F38+F43+C52+F61+F70+C83</f>
        <v>0</v>
      </c>
      <c r="Q6" s="43">
        <f aca="true" t="shared" si="0" ref="Q6:Q15">O6-P6</f>
        <v>0</v>
      </c>
      <c r="R6" s="3">
        <f aca="true" t="shared" si="1" ref="R6:R15">O6+P6</f>
        <v>0</v>
      </c>
      <c r="S6" s="2"/>
      <c r="T6" s="2"/>
    </row>
    <row r="7" spans="2:20" ht="12.75">
      <c r="B7" s="83" t="s">
        <v>78</v>
      </c>
      <c r="C7" s="71"/>
      <c r="D7" s="71"/>
      <c r="E7" s="83" t="s">
        <v>107</v>
      </c>
      <c r="F7" s="71"/>
      <c r="G7" s="71"/>
      <c r="I7" s="83" t="s">
        <v>106</v>
      </c>
      <c r="J7" s="3">
        <f>G9+D18+G25+D35+G44+G53+D62+G70+D79</f>
        <v>0</v>
      </c>
      <c r="K7" s="75"/>
      <c r="L7" s="73"/>
      <c r="M7" s="67"/>
      <c r="N7" s="67"/>
      <c r="O7" s="3">
        <f>F9+C18+F25+C35+F44+F53+C62+F70+C79</f>
        <v>0</v>
      </c>
      <c r="P7" s="3">
        <f>C9+F18+C25+F35+C44+C53+F62+C70+F79</f>
        <v>0</v>
      </c>
      <c r="Q7" s="43">
        <f t="shared" si="0"/>
        <v>0</v>
      </c>
      <c r="R7" s="3">
        <f t="shared" si="1"/>
        <v>0</v>
      </c>
      <c r="S7" s="2"/>
      <c r="T7" s="2"/>
    </row>
    <row r="8" spans="2:20" ht="12.75">
      <c r="B8" s="318" t="s">
        <v>34</v>
      </c>
      <c r="C8" s="72"/>
      <c r="D8" s="72"/>
      <c r="E8" s="318" t="s">
        <v>40</v>
      </c>
      <c r="F8" s="72"/>
      <c r="G8" s="72"/>
      <c r="I8" s="83" t="s">
        <v>48</v>
      </c>
      <c r="J8" s="3">
        <f>D6+D17+G28+G36+D45+D56+G61+D71+G79</f>
        <v>0</v>
      </c>
      <c r="K8" s="67"/>
      <c r="L8" s="73"/>
      <c r="M8" s="76"/>
      <c r="N8" s="67"/>
      <c r="O8" s="3">
        <f>C6+C17+F28+F36+C45+C56+F61+C71+F79</f>
        <v>0</v>
      </c>
      <c r="P8" s="3">
        <f>F6+F17+C28+C36+F45+F56+C61+F71+C79</f>
        <v>0</v>
      </c>
      <c r="Q8" s="43">
        <f t="shared" si="0"/>
        <v>0</v>
      </c>
      <c r="R8" s="3">
        <f t="shared" si="1"/>
        <v>0</v>
      </c>
      <c r="S8" s="2"/>
      <c r="T8" s="2"/>
    </row>
    <row r="9" spans="1:20" ht="12.75">
      <c r="A9" s="20"/>
      <c r="B9" s="83" t="s">
        <v>80</v>
      </c>
      <c r="C9" s="121"/>
      <c r="D9" s="303"/>
      <c r="E9" s="83" t="s">
        <v>106</v>
      </c>
      <c r="F9" s="303"/>
      <c r="G9" s="121"/>
      <c r="I9" s="83" t="s">
        <v>108</v>
      </c>
      <c r="J9" s="3">
        <f>G10+D19+G29+G35+D46+D54+G63+G71+D80</f>
        <v>0</v>
      </c>
      <c r="K9" s="67"/>
      <c r="L9" s="73"/>
      <c r="M9" s="74"/>
      <c r="N9" s="67"/>
      <c r="O9" s="3">
        <f>F10+C19+F29+F35+C46+C54+F63+F71+C80</f>
        <v>0</v>
      </c>
      <c r="P9" s="3">
        <f>C10+F19+C29+C35+F46+F54+C63+C71+F80</f>
        <v>0</v>
      </c>
      <c r="Q9" s="43">
        <f t="shared" si="0"/>
        <v>0</v>
      </c>
      <c r="R9" s="3">
        <f t="shared" si="1"/>
        <v>0</v>
      </c>
      <c r="S9" s="2"/>
      <c r="T9" s="2"/>
    </row>
    <row r="10" spans="1:20" ht="12.75">
      <c r="A10" s="33"/>
      <c r="B10" s="318" t="str">
        <f>I6</f>
        <v>VILLEBAROU</v>
      </c>
      <c r="C10" s="318"/>
      <c r="D10" s="319"/>
      <c r="E10" s="318" t="s">
        <v>108</v>
      </c>
      <c r="F10" s="319"/>
      <c r="G10" s="319"/>
      <c r="H10" s="21"/>
      <c r="I10" s="83" t="s">
        <v>78</v>
      </c>
      <c r="J10" s="3">
        <f>D7+G18+D28+D37+G47+D52+G65+D72+G80</f>
        <v>0</v>
      </c>
      <c r="K10" s="67"/>
      <c r="L10" s="73"/>
      <c r="M10" s="67"/>
      <c r="N10" s="67"/>
      <c r="O10" s="3">
        <f>C7+F18+C28+C37+F47+C52+F65+C72+F80</f>
        <v>0</v>
      </c>
      <c r="P10" s="3">
        <f>F7+C18+F28+F37+C47+F52+C65+F72+C80</f>
        <v>0</v>
      </c>
      <c r="Q10" s="43">
        <f t="shared" si="0"/>
        <v>0</v>
      </c>
      <c r="R10" s="3">
        <f t="shared" si="1"/>
        <v>0</v>
      </c>
      <c r="S10" s="2"/>
      <c r="T10" s="2"/>
    </row>
    <row r="11" spans="2:20" ht="12.75">
      <c r="B11" s="4"/>
      <c r="C11" s="70"/>
      <c r="D11" s="70"/>
      <c r="E11" s="48"/>
      <c r="F11" s="4"/>
      <c r="G11" s="48"/>
      <c r="H11" s="338"/>
      <c r="I11" s="83" t="s">
        <v>79</v>
      </c>
      <c r="J11" s="3">
        <f>G6+D15+D27+G34+D44+G54+D64+G72+D81</f>
        <v>0</v>
      </c>
      <c r="K11" s="67"/>
      <c r="L11" s="67"/>
      <c r="M11" s="67"/>
      <c r="N11" s="67"/>
      <c r="O11" s="3">
        <f>F6+C15+C27+F34+C44+F54+C64+F72+C81</f>
        <v>0</v>
      </c>
      <c r="P11" s="3">
        <f>C6+F15+F27+C34+F44+C54+F64+C72+F81</f>
        <v>0</v>
      </c>
      <c r="Q11" s="43">
        <f t="shared" si="0"/>
        <v>0</v>
      </c>
      <c r="R11" s="3">
        <f t="shared" si="1"/>
        <v>0</v>
      </c>
      <c r="S11" s="2"/>
      <c r="T11" s="2"/>
    </row>
    <row r="12" spans="2:20" ht="12.75">
      <c r="B12" s="345" t="s">
        <v>252</v>
      </c>
      <c r="C12" s="68">
        <v>42873</v>
      </c>
      <c r="D12" s="69" t="s">
        <v>142</v>
      </c>
      <c r="E12" s="496" t="s">
        <v>166</v>
      </c>
      <c r="F12" s="476"/>
      <c r="G12" s="108"/>
      <c r="H12" s="338"/>
      <c r="I12" s="83" t="s">
        <v>34</v>
      </c>
      <c r="J12" s="3">
        <f>D8+G17+D26+G37+G46+D55+G62+D73+G81</f>
        <v>0</v>
      </c>
      <c r="K12" s="67"/>
      <c r="L12" s="77"/>
      <c r="M12" s="67"/>
      <c r="N12" s="74"/>
      <c r="O12" s="3">
        <f>C8+F17+C26+F37+F46+C55+F62+C73+F81</f>
        <v>0</v>
      </c>
      <c r="P12" s="3">
        <f>F8+C17+F26+C37+C46+F55+C62+F73+C81</f>
        <v>0</v>
      </c>
      <c r="Q12" s="43">
        <f t="shared" si="0"/>
        <v>0</v>
      </c>
      <c r="R12" s="3">
        <f t="shared" si="1"/>
        <v>0</v>
      </c>
      <c r="S12" s="2"/>
      <c r="T12" s="2"/>
    </row>
    <row r="13" spans="2:20" ht="12.75">
      <c r="B13" s="4"/>
      <c r="C13" s="70"/>
      <c r="D13" s="70"/>
      <c r="E13" s="4"/>
      <c r="F13" s="4"/>
      <c r="G13" s="4"/>
      <c r="H13" s="338"/>
      <c r="I13" s="83" t="s">
        <v>107</v>
      </c>
      <c r="J13" s="3">
        <f>G7+D16+D29+G38+G45+D53+G64+G73+D82</f>
        <v>0</v>
      </c>
      <c r="K13" s="67"/>
      <c r="L13" s="73"/>
      <c r="M13" s="67"/>
      <c r="N13" s="73"/>
      <c r="O13" s="3">
        <f>F7+C16+C29+F38+F45+C53+F64+F73+C82</f>
        <v>0</v>
      </c>
      <c r="P13" s="3">
        <f>C7+F16+F29+C38+C45+F53+C64+C73+F82</f>
        <v>0</v>
      </c>
      <c r="Q13" s="43">
        <f t="shared" si="0"/>
        <v>0</v>
      </c>
      <c r="R13" s="3">
        <f t="shared" si="1"/>
        <v>0</v>
      </c>
      <c r="S13" s="2"/>
      <c r="T13" s="2"/>
    </row>
    <row r="14" spans="2:20" ht="12.75">
      <c r="B14" s="5" t="s">
        <v>2</v>
      </c>
      <c r="C14" s="71" t="s">
        <v>3</v>
      </c>
      <c r="D14" s="71" t="s">
        <v>4</v>
      </c>
      <c r="E14" s="5" t="s">
        <v>2</v>
      </c>
      <c r="F14" s="5" t="s">
        <v>3</v>
      </c>
      <c r="G14" s="5" t="s">
        <v>4</v>
      </c>
      <c r="H14" s="338"/>
      <c r="I14" s="83" t="s">
        <v>80</v>
      </c>
      <c r="J14" s="3">
        <f>D9+G19+G27+D36+G43+G55+D65+D74+G82</f>
        <v>0</v>
      </c>
      <c r="K14" s="67"/>
      <c r="L14" s="67"/>
      <c r="M14" s="88"/>
      <c r="N14" s="67"/>
      <c r="O14" s="3">
        <f>C9+F19+F27+C36+F43+F55+C65+C74+F82</f>
        <v>0</v>
      </c>
      <c r="P14" s="3">
        <f>F9+C19+C27+F36+C43+C55+F65+F74+C82</f>
        <v>0</v>
      </c>
      <c r="Q14" s="43">
        <f t="shared" si="0"/>
        <v>0</v>
      </c>
      <c r="R14" s="3">
        <f t="shared" si="1"/>
        <v>0</v>
      </c>
      <c r="S14" s="2"/>
      <c r="T14" s="2"/>
    </row>
    <row r="15" spans="2:20" ht="12.75">
      <c r="B15" s="318" t="s">
        <v>79</v>
      </c>
      <c r="C15" s="72"/>
      <c r="D15" s="72"/>
      <c r="E15" s="318" t="str">
        <f>I6</f>
        <v>VILLEBAROU</v>
      </c>
      <c r="F15" s="72"/>
      <c r="G15" s="72"/>
      <c r="H15" s="338"/>
      <c r="I15" s="83" t="s">
        <v>40</v>
      </c>
      <c r="J15" s="3">
        <f>G8+G16+D25+D34+D47+G56+D63+G74+D83</f>
        <v>0</v>
      </c>
      <c r="K15" s="67"/>
      <c r="L15" s="67"/>
      <c r="M15" s="67"/>
      <c r="N15" s="67"/>
      <c r="O15" s="42">
        <f>F8+F16+C25+C34+C47+F56+C63+F74+C83</f>
        <v>0</v>
      </c>
      <c r="P15" s="3">
        <f>C8+C16+F25+F34+F47+C56+F63+C74+F83</f>
        <v>0</v>
      </c>
      <c r="Q15" s="3">
        <f t="shared" si="0"/>
        <v>0</v>
      </c>
      <c r="R15" s="42">
        <f t="shared" si="1"/>
        <v>0</v>
      </c>
      <c r="S15" s="131"/>
      <c r="T15" s="131"/>
    </row>
    <row r="16" spans="2:21" ht="12.75">
      <c r="B16" s="83" t="s">
        <v>107</v>
      </c>
      <c r="C16" s="71"/>
      <c r="D16" s="71"/>
      <c r="E16" s="83" t="s">
        <v>40</v>
      </c>
      <c r="F16" s="71"/>
      <c r="G16" s="71"/>
      <c r="H16" s="15"/>
      <c r="I16" s="317"/>
      <c r="J16" s="17"/>
      <c r="K16" s="33"/>
      <c r="L16" s="33"/>
      <c r="M16" s="33"/>
      <c r="N16" s="33"/>
      <c r="O16" s="17"/>
      <c r="P16" s="17"/>
      <c r="Q16" s="33"/>
      <c r="R16" s="17"/>
      <c r="S16" s="17"/>
      <c r="T16" s="17"/>
      <c r="U16" s="33"/>
    </row>
    <row r="17" spans="2:9" ht="12.75">
      <c r="B17" s="318" t="s">
        <v>48</v>
      </c>
      <c r="C17" s="72"/>
      <c r="D17" s="72"/>
      <c r="E17" s="318" t="s">
        <v>34</v>
      </c>
      <c r="F17" s="72"/>
      <c r="G17" s="72"/>
      <c r="I17" s="1"/>
    </row>
    <row r="18" spans="2:18" ht="12.75">
      <c r="B18" s="83" t="s">
        <v>106</v>
      </c>
      <c r="C18" s="71"/>
      <c r="D18" s="71"/>
      <c r="E18" s="83" t="s">
        <v>78</v>
      </c>
      <c r="F18" s="71"/>
      <c r="G18" s="71"/>
      <c r="I18" s="239" t="s">
        <v>65</v>
      </c>
      <c r="J18" s="137" t="s">
        <v>4</v>
      </c>
      <c r="K18" s="137" t="s">
        <v>26</v>
      </c>
      <c r="L18" s="137" t="s">
        <v>27</v>
      </c>
      <c r="M18" s="137" t="s">
        <v>28</v>
      </c>
      <c r="N18" s="137" t="s">
        <v>29</v>
      </c>
      <c r="O18" s="137" t="s">
        <v>30</v>
      </c>
      <c r="P18" s="137" t="s">
        <v>64</v>
      </c>
      <c r="Q18" s="137" t="s">
        <v>32</v>
      </c>
      <c r="R18" s="240" t="s">
        <v>58</v>
      </c>
    </row>
    <row r="19" spans="2:18" ht="12.75">
      <c r="B19" s="83" t="s">
        <v>108</v>
      </c>
      <c r="C19" s="437"/>
      <c r="D19" s="101"/>
      <c r="E19" s="83" t="s">
        <v>80</v>
      </c>
      <c r="F19" s="71"/>
      <c r="G19" s="110"/>
      <c r="H19" s="21"/>
      <c r="I19" s="280" t="s">
        <v>12</v>
      </c>
      <c r="J19" s="279" t="s">
        <v>4</v>
      </c>
      <c r="K19" s="279"/>
      <c r="L19" s="279"/>
      <c r="M19" s="279"/>
      <c r="N19" s="279"/>
      <c r="O19" s="279"/>
      <c r="P19" s="279"/>
      <c r="Q19" s="279"/>
      <c r="R19" s="438"/>
    </row>
    <row r="20" spans="1:18" ht="12.75">
      <c r="A20" s="33"/>
      <c r="B20" s="326"/>
      <c r="C20" s="326"/>
      <c r="D20" s="326"/>
      <c r="E20" s="326"/>
      <c r="F20" s="326"/>
      <c r="G20" s="326"/>
      <c r="H20" s="20"/>
      <c r="I20" s="2"/>
      <c r="J20" s="3"/>
      <c r="K20" s="3"/>
      <c r="L20" s="3"/>
      <c r="M20" s="3"/>
      <c r="N20" s="3"/>
      <c r="O20" s="3"/>
      <c r="P20" s="3"/>
      <c r="Q20" s="3"/>
      <c r="R20" s="237"/>
    </row>
    <row r="21" spans="2:18" ht="12.75">
      <c r="B21" s="304"/>
      <c r="C21" s="234"/>
      <c r="D21" s="234"/>
      <c r="E21" s="337"/>
      <c r="F21" s="304"/>
      <c r="G21" s="304"/>
      <c r="H21" s="20"/>
      <c r="I21" s="21"/>
      <c r="J21" s="44"/>
      <c r="K21" s="44"/>
      <c r="L21" s="44"/>
      <c r="M21" s="44"/>
      <c r="N21" s="44"/>
      <c r="O21" s="44"/>
      <c r="P21" s="44"/>
      <c r="Q21" s="44"/>
      <c r="R21" s="237"/>
    </row>
    <row r="22" spans="2:18" ht="12.75">
      <c r="B22" s="7" t="s">
        <v>253</v>
      </c>
      <c r="C22" s="68">
        <v>42873</v>
      </c>
      <c r="D22" s="69" t="s">
        <v>1</v>
      </c>
      <c r="E22" s="517" t="s">
        <v>167</v>
      </c>
      <c r="F22" s="518"/>
      <c r="G22" s="128"/>
      <c r="H22" s="20"/>
      <c r="I22" s="2"/>
      <c r="J22" s="3"/>
      <c r="K22" s="3"/>
      <c r="L22" s="3"/>
      <c r="M22" s="3"/>
      <c r="N22" s="3"/>
      <c r="O22" s="3"/>
      <c r="P22" s="3"/>
      <c r="Q22" s="3"/>
      <c r="R22" s="3"/>
    </row>
    <row r="23" spans="2:18" ht="12.75">
      <c r="B23" s="4"/>
      <c r="C23" s="70"/>
      <c r="D23" s="70"/>
      <c r="E23" s="4"/>
      <c r="F23" s="4"/>
      <c r="G23" s="4"/>
      <c r="H23" s="20"/>
      <c r="I23" s="2"/>
      <c r="J23" s="3"/>
      <c r="K23" s="3"/>
      <c r="L23" s="3"/>
      <c r="M23" s="3"/>
      <c r="N23" s="3"/>
      <c r="O23" s="3"/>
      <c r="P23" s="3"/>
      <c r="Q23" s="3"/>
      <c r="R23" s="203"/>
    </row>
    <row r="24" spans="2:18" ht="12.75">
      <c r="B24" s="5" t="s">
        <v>2</v>
      </c>
      <c r="C24" s="71" t="s">
        <v>3</v>
      </c>
      <c r="D24" s="71" t="s">
        <v>4</v>
      </c>
      <c r="E24" s="5" t="s">
        <v>2</v>
      </c>
      <c r="F24" s="5" t="s">
        <v>3</v>
      </c>
      <c r="G24" s="5" t="s">
        <v>4</v>
      </c>
      <c r="H24" s="20"/>
      <c r="I24" s="447"/>
      <c r="J24" s="280"/>
      <c r="K24" s="280"/>
      <c r="L24" s="280"/>
      <c r="M24" s="280"/>
      <c r="N24" s="280"/>
      <c r="O24" s="280"/>
      <c r="P24" s="280"/>
      <c r="Q24" s="280"/>
      <c r="R24" s="440"/>
    </row>
    <row r="25" spans="2:18" ht="12.75">
      <c r="B25" s="318" t="s">
        <v>40</v>
      </c>
      <c r="C25" s="72"/>
      <c r="D25" s="72"/>
      <c r="E25" s="318" t="s">
        <v>106</v>
      </c>
      <c r="F25" s="72"/>
      <c r="G25" s="72"/>
      <c r="H25" s="20"/>
      <c r="I25" s="260"/>
      <c r="J25" s="3"/>
      <c r="K25" s="3"/>
      <c r="L25" s="3"/>
      <c r="M25" s="3"/>
      <c r="N25" s="3"/>
      <c r="O25" s="3"/>
      <c r="P25" s="3"/>
      <c r="Q25" s="3"/>
      <c r="R25" s="203"/>
    </row>
    <row r="26" spans="2:18" ht="12.75">
      <c r="B26" s="83" t="s">
        <v>34</v>
      </c>
      <c r="C26" s="71"/>
      <c r="D26" s="71"/>
      <c r="E26" s="83" t="str">
        <f>I6</f>
        <v>VILLEBAROU</v>
      </c>
      <c r="F26" s="71"/>
      <c r="G26" s="71"/>
      <c r="H26" s="20"/>
      <c r="I26" s="132"/>
      <c r="J26" s="43"/>
      <c r="K26" s="43"/>
      <c r="L26" s="43"/>
      <c r="M26" s="43"/>
      <c r="N26" s="43"/>
      <c r="O26" s="43"/>
      <c r="P26" s="43"/>
      <c r="Q26" s="43"/>
      <c r="R26" s="46"/>
    </row>
    <row r="27" spans="2:18" ht="12.75">
      <c r="B27" s="318" t="s">
        <v>79</v>
      </c>
      <c r="C27" s="72"/>
      <c r="D27" s="72"/>
      <c r="E27" s="318" t="s">
        <v>80</v>
      </c>
      <c r="F27" s="72"/>
      <c r="G27" s="72"/>
      <c r="H27" s="20"/>
      <c r="I27" s="132"/>
      <c r="J27" s="43"/>
      <c r="K27" s="43"/>
      <c r="L27" s="43"/>
      <c r="M27" s="43"/>
      <c r="N27" s="43"/>
      <c r="O27" s="43"/>
      <c r="P27" s="43"/>
      <c r="Q27" s="43"/>
      <c r="R27" s="46"/>
    </row>
    <row r="28" spans="2:18" ht="12.75">
      <c r="B28" s="83" t="s">
        <v>78</v>
      </c>
      <c r="C28" s="71"/>
      <c r="D28" s="71"/>
      <c r="E28" s="83" t="s">
        <v>48</v>
      </c>
      <c r="F28" s="71"/>
      <c r="G28" s="71"/>
      <c r="H28" s="20"/>
      <c r="I28" s="132"/>
      <c r="J28" s="43"/>
      <c r="K28" s="43"/>
      <c r="L28" s="43"/>
      <c r="M28" s="43"/>
      <c r="N28" s="43"/>
      <c r="O28" s="43"/>
      <c r="P28" s="43"/>
      <c r="Q28" s="43"/>
      <c r="R28" s="43"/>
    </row>
    <row r="29" spans="2:18" ht="12.75">
      <c r="B29" s="318" t="s">
        <v>107</v>
      </c>
      <c r="C29" s="318"/>
      <c r="D29" s="318"/>
      <c r="E29" s="318" t="s">
        <v>108</v>
      </c>
      <c r="F29" s="323"/>
      <c r="G29" s="318"/>
      <c r="I29" s="22"/>
      <c r="J29" s="3"/>
      <c r="K29" s="3"/>
      <c r="L29" s="3"/>
      <c r="M29" s="41"/>
      <c r="N29" s="3"/>
      <c r="O29" s="3"/>
      <c r="P29" s="3"/>
      <c r="Q29" s="3"/>
      <c r="R29" s="203"/>
    </row>
    <row r="30" spans="1:11" ht="12.75">
      <c r="A30" s="33"/>
      <c r="B30" s="48"/>
      <c r="C30" s="97"/>
      <c r="D30" s="97"/>
      <c r="E30" s="304"/>
      <c r="F30" s="234"/>
      <c r="G30" s="97"/>
      <c r="H30" s="33"/>
      <c r="J30" s="33"/>
      <c r="K30" s="33"/>
    </row>
    <row r="31" spans="2:14" ht="12.75">
      <c r="B31" s="345" t="s">
        <v>254</v>
      </c>
      <c r="C31" s="68">
        <v>42887</v>
      </c>
      <c r="D31" s="69" t="s">
        <v>142</v>
      </c>
      <c r="E31" s="231" t="s">
        <v>174</v>
      </c>
      <c r="F31" s="232" t="s">
        <v>162</v>
      </c>
      <c r="G31" s="108"/>
      <c r="H31" s="15"/>
      <c r="I31" s="33"/>
      <c r="J31" s="306"/>
      <c r="K31" s="307"/>
      <c r="L31" s="307"/>
      <c r="M31" s="33"/>
      <c r="N31" s="1"/>
    </row>
    <row r="32" spans="2:17" ht="12.75">
      <c r="B32" s="4"/>
      <c r="C32" s="70"/>
      <c r="D32" s="70"/>
      <c r="E32" s="4"/>
      <c r="F32" s="4"/>
      <c r="G32" s="4"/>
      <c r="I32" s="33"/>
      <c r="J32" s="8"/>
      <c r="K32" s="33"/>
      <c r="L32" s="14"/>
      <c r="M32" s="14"/>
      <c r="N32" s="14"/>
      <c r="P32" s="14"/>
      <c r="Q32" s="14"/>
    </row>
    <row r="33" spans="2:19" ht="12.75">
      <c r="B33" s="5" t="s">
        <v>2</v>
      </c>
      <c r="C33" s="71" t="s">
        <v>3</v>
      </c>
      <c r="D33" s="71" t="s">
        <v>4</v>
      </c>
      <c r="E33" s="5" t="s">
        <v>2</v>
      </c>
      <c r="F33" s="5" t="s">
        <v>3</v>
      </c>
      <c r="G33" s="5" t="s">
        <v>4</v>
      </c>
      <c r="I33" s="458" t="s">
        <v>236</v>
      </c>
      <c r="J33" s="459"/>
      <c r="K33" s="460"/>
      <c r="L33" s="461"/>
      <c r="M33" s="462"/>
      <c r="N33" s="462"/>
      <c r="O33" s="462"/>
      <c r="P33" s="462"/>
      <c r="Q33" s="462"/>
      <c r="R33" s="460"/>
      <c r="S33" s="15"/>
    </row>
    <row r="34" spans="2:18" ht="12.75">
      <c r="B34" s="318" t="s">
        <v>40</v>
      </c>
      <c r="C34" s="72"/>
      <c r="D34" s="72"/>
      <c r="E34" s="318" t="s">
        <v>79</v>
      </c>
      <c r="F34" s="72"/>
      <c r="G34" s="72"/>
      <c r="J34" s="202"/>
      <c r="K34" s="17"/>
      <c r="L34" s="17"/>
      <c r="R34" s="17"/>
    </row>
    <row r="35" spans="2:13" ht="12.75">
      <c r="B35" s="83" t="s">
        <v>106</v>
      </c>
      <c r="C35" s="71"/>
      <c r="D35" s="71"/>
      <c r="E35" s="83" t="s">
        <v>108</v>
      </c>
      <c r="F35" s="71"/>
      <c r="G35" s="71"/>
      <c r="J35" s="306"/>
      <c r="K35" s="307"/>
      <c r="L35" s="307"/>
      <c r="M35" s="33"/>
    </row>
    <row r="36" spans="2:12" ht="12.75">
      <c r="B36" s="318" t="s">
        <v>80</v>
      </c>
      <c r="C36" s="72"/>
      <c r="D36" s="72"/>
      <c r="E36" s="318" t="s">
        <v>48</v>
      </c>
      <c r="F36" s="72"/>
      <c r="G36" s="72"/>
      <c r="J36" s="8"/>
      <c r="K36" s="33"/>
      <c r="L36" s="33"/>
    </row>
    <row r="37" spans="2:9" ht="12.75">
      <c r="B37" s="83" t="s">
        <v>78</v>
      </c>
      <c r="C37" s="71"/>
      <c r="D37" s="71"/>
      <c r="E37" s="83" t="s">
        <v>34</v>
      </c>
      <c r="F37" s="71"/>
      <c r="G37" s="71"/>
      <c r="I37" s="8"/>
    </row>
    <row r="38" spans="2:9" ht="12.75">
      <c r="B38" s="318" t="s">
        <v>109</v>
      </c>
      <c r="C38" s="324"/>
      <c r="D38" s="318"/>
      <c r="E38" s="318" t="s">
        <v>107</v>
      </c>
      <c r="F38" s="324"/>
      <c r="G38" s="318"/>
      <c r="I38" s="8"/>
    </row>
    <row r="39" spans="1:9" ht="12.75">
      <c r="A39" s="33"/>
      <c r="B39" s="48"/>
      <c r="C39" s="97"/>
      <c r="D39" s="97"/>
      <c r="E39" s="48"/>
      <c r="F39" s="97"/>
      <c r="G39" s="97"/>
      <c r="H39" s="33"/>
      <c r="I39" s="8"/>
    </row>
    <row r="40" spans="2:12" ht="12.75">
      <c r="B40" s="345" t="s">
        <v>255</v>
      </c>
      <c r="C40" s="68">
        <v>42887</v>
      </c>
      <c r="D40" s="69" t="s">
        <v>1</v>
      </c>
      <c r="E40" s="496" t="s">
        <v>164</v>
      </c>
      <c r="F40" s="476"/>
      <c r="G40" s="108"/>
      <c r="I40" s="8"/>
      <c r="L40" s="33"/>
    </row>
    <row r="41" spans="2:12" ht="12.75">
      <c r="B41" s="4"/>
      <c r="C41" s="70"/>
      <c r="D41" s="70"/>
      <c r="E41" s="4" t="s">
        <v>163</v>
      </c>
      <c r="F41" s="4"/>
      <c r="G41" s="4"/>
      <c r="I41" s="306"/>
      <c r="J41" s="307"/>
      <c r="K41" s="307"/>
      <c r="L41" s="307"/>
    </row>
    <row r="42" spans="2:12" ht="12.75">
      <c r="B42" s="5" t="s">
        <v>2</v>
      </c>
      <c r="C42" s="71" t="s">
        <v>3</v>
      </c>
      <c r="D42" s="71" t="s">
        <v>4</v>
      </c>
      <c r="E42" s="5" t="s">
        <v>2</v>
      </c>
      <c r="F42" s="5" t="s">
        <v>3</v>
      </c>
      <c r="G42" s="5" t="s">
        <v>4</v>
      </c>
      <c r="H42" s="15"/>
      <c r="I42" s="305"/>
      <c r="J42" s="33"/>
      <c r="K42" s="33"/>
      <c r="L42" s="33"/>
    </row>
    <row r="43" spans="2:10" ht="12.75">
      <c r="B43" s="318" t="s">
        <v>109</v>
      </c>
      <c r="C43" s="72"/>
      <c r="D43" s="72"/>
      <c r="E43" s="318" t="s">
        <v>80</v>
      </c>
      <c r="F43" s="72"/>
      <c r="G43" s="72"/>
      <c r="I43" s="305"/>
      <c r="J43" s="33"/>
    </row>
    <row r="44" spans="2:9" ht="12.75">
      <c r="B44" s="83" t="s">
        <v>79</v>
      </c>
      <c r="C44" s="71"/>
      <c r="D44" s="71"/>
      <c r="E44" s="83" t="s">
        <v>106</v>
      </c>
      <c r="F44" s="71"/>
      <c r="G44" s="71"/>
      <c r="I44" s="8"/>
    </row>
    <row r="45" spans="1:9" ht="12.75">
      <c r="A45" s="20"/>
      <c r="B45" s="318" t="s">
        <v>48</v>
      </c>
      <c r="C45" s="72"/>
      <c r="D45" s="72"/>
      <c r="E45" s="318" t="s">
        <v>107</v>
      </c>
      <c r="F45" s="72"/>
      <c r="G45" s="72"/>
      <c r="I45" s="1"/>
    </row>
    <row r="46" spans="2:13" ht="12.75">
      <c r="B46" s="83" t="s">
        <v>108</v>
      </c>
      <c r="C46" s="71"/>
      <c r="D46" s="71"/>
      <c r="E46" s="83" t="s">
        <v>34</v>
      </c>
      <c r="F46" s="71"/>
      <c r="G46" s="71"/>
      <c r="I46" s="306"/>
      <c r="J46" s="307"/>
      <c r="K46" s="307"/>
      <c r="L46" s="307"/>
      <c r="M46" s="33"/>
    </row>
    <row r="47" spans="1:13" ht="12.75">
      <c r="A47" s="20"/>
      <c r="B47" s="318" t="s">
        <v>40</v>
      </c>
      <c r="C47" s="321"/>
      <c r="D47" s="318"/>
      <c r="E47" s="318" t="s">
        <v>78</v>
      </c>
      <c r="F47" s="320"/>
      <c r="G47" s="318"/>
      <c r="I47" s="306"/>
      <c r="J47" s="307"/>
      <c r="K47" s="307"/>
      <c r="L47" s="307"/>
      <c r="M47" s="33"/>
    </row>
    <row r="48" spans="2:12" ht="12.75">
      <c r="B48" s="48"/>
      <c r="C48" s="97"/>
      <c r="D48" s="97"/>
      <c r="E48" s="48"/>
      <c r="F48" s="48"/>
      <c r="G48" s="48"/>
      <c r="I48" s="305"/>
      <c r="J48" s="33"/>
      <c r="K48" s="33"/>
      <c r="L48" s="33"/>
    </row>
    <row r="49" spans="2:9" ht="12.75">
      <c r="B49" s="345" t="s">
        <v>256</v>
      </c>
      <c r="C49" s="463">
        <v>42985</v>
      </c>
      <c r="D49" s="118" t="s">
        <v>142</v>
      </c>
      <c r="E49" s="454" t="s">
        <v>216</v>
      </c>
      <c r="F49" s="52" t="s">
        <v>165</v>
      </c>
      <c r="G49" s="108"/>
      <c r="H49" s="15"/>
      <c r="I49" s="1"/>
    </row>
    <row r="50" spans="3:8" ht="12.75">
      <c r="C50" s="99"/>
      <c r="D50" s="100"/>
      <c r="F50" s="18"/>
      <c r="H50" s="33"/>
    </row>
    <row r="51" spans="2:8" ht="12.75">
      <c r="B51" s="5" t="s">
        <v>2</v>
      </c>
      <c r="C51" s="101" t="s">
        <v>3</v>
      </c>
      <c r="D51" s="101" t="s">
        <v>4</v>
      </c>
      <c r="E51" s="49" t="s">
        <v>2</v>
      </c>
      <c r="F51" s="49" t="s">
        <v>3</v>
      </c>
      <c r="G51" s="49" t="s">
        <v>4</v>
      </c>
      <c r="H51" s="15"/>
    </row>
    <row r="52" spans="1:20" ht="12.75">
      <c r="A52" s="20"/>
      <c r="B52" s="318" t="s">
        <v>78</v>
      </c>
      <c r="C52" s="102"/>
      <c r="D52" s="102"/>
      <c r="E52" s="318" t="s">
        <v>109</v>
      </c>
      <c r="F52" s="103"/>
      <c r="G52" s="103"/>
      <c r="S52" s="33"/>
      <c r="T52" s="33"/>
    </row>
    <row r="53" spans="2:20" ht="12.75">
      <c r="B53" s="83" t="s">
        <v>107</v>
      </c>
      <c r="C53" s="71"/>
      <c r="D53" s="71"/>
      <c r="E53" s="83" t="s">
        <v>106</v>
      </c>
      <c r="F53" s="71"/>
      <c r="G53" s="71"/>
      <c r="S53" s="33"/>
      <c r="T53" s="53"/>
    </row>
    <row r="54" spans="1:18" ht="12.75">
      <c r="A54" s="20"/>
      <c r="B54" s="318" t="s">
        <v>108</v>
      </c>
      <c r="C54" s="103"/>
      <c r="D54" s="104"/>
      <c r="E54" s="318" t="s">
        <v>79</v>
      </c>
      <c r="F54" s="103"/>
      <c r="G54" s="103"/>
      <c r="Q54" s="207"/>
      <c r="R54" s="207"/>
    </row>
    <row r="55" spans="2:19" ht="12.75">
      <c r="B55" s="83" t="s">
        <v>34</v>
      </c>
      <c r="C55" s="71"/>
      <c r="D55" s="71"/>
      <c r="E55" s="83" t="s">
        <v>80</v>
      </c>
      <c r="F55" s="71"/>
      <c r="G55" s="106"/>
      <c r="H55" s="15"/>
      <c r="R55" s="33"/>
      <c r="S55" s="33"/>
    </row>
    <row r="56" spans="2:19" ht="12.75">
      <c r="B56" s="318" t="s">
        <v>48</v>
      </c>
      <c r="C56" s="318"/>
      <c r="D56" s="318"/>
      <c r="E56" s="318" t="s">
        <v>40</v>
      </c>
      <c r="F56" s="325"/>
      <c r="G56" s="325"/>
      <c r="H56" s="33"/>
      <c r="R56" s="33"/>
      <c r="S56" s="33"/>
    </row>
    <row r="57" spans="2:7" ht="12.75">
      <c r="B57" s="4"/>
      <c r="C57" s="105"/>
      <c r="D57" s="70"/>
      <c r="E57" s="48"/>
      <c r="F57" s="4"/>
      <c r="G57" s="48"/>
    </row>
    <row r="58" spans="1:7" ht="12.75">
      <c r="A58" s="20"/>
      <c r="B58" s="345" t="s">
        <v>257</v>
      </c>
      <c r="C58" s="464">
        <v>42985</v>
      </c>
      <c r="D58" s="98" t="s">
        <v>1</v>
      </c>
      <c r="E58" s="455" t="s">
        <v>217</v>
      </c>
      <c r="F58" s="412" t="s">
        <v>218</v>
      </c>
      <c r="G58" s="411"/>
    </row>
    <row r="59" spans="2:7" ht="12.75">
      <c r="B59" s="47"/>
      <c r="C59" s="97"/>
      <c r="D59" s="105"/>
      <c r="E59" s="413"/>
      <c r="F59" s="48"/>
      <c r="G59" s="47"/>
    </row>
    <row r="60" spans="1:8" ht="12.75">
      <c r="A60" s="20"/>
      <c r="B60" s="50" t="s">
        <v>2</v>
      </c>
      <c r="C60" s="106" t="s">
        <v>3</v>
      </c>
      <c r="D60" s="105" t="s">
        <v>4</v>
      </c>
      <c r="E60" s="5" t="s">
        <v>2</v>
      </c>
      <c r="F60" s="5" t="s">
        <v>3</v>
      </c>
      <c r="G60" s="49" t="s">
        <v>4</v>
      </c>
      <c r="H60" s="15"/>
    </row>
    <row r="61" spans="2:9" ht="12.75">
      <c r="B61" s="318" t="s">
        <v>109</v>
      </c>
      <c r="C61" s="103"/>
      <c r="D61" s="107"/>
      <c r="E61" s="318" t="s">
        <v>48</v>
      </c>
      <c r="F61" s="103"/>
      <c r="G61" s="103"/>
      <c r="H61" s="15"/>
      <c r="I61" s="125"/>
    </row>
    <row r="62" spans="2:9" ht="12.75">
      <c r="B62" s="83" t="s">
        <v>106</v>
      </c>
      <c r="C62" s="71"/>
      <c r="D62" s="71"/>
      <c r="E62" s="83" t="s">
        <v>34</v>
      </c>
      <c r="F62" s="71"/>
      <c r="G62" s="106"/>
      <c r="H62" s="15"/>
      <c r="I62" s="1"/>
    </row>
    <row r="63" spans="2:9" ht="12.75">
      <c r="B63" s="318" t="s">
        <v>40</v>
      </c>
      <c r="C63" s="103"/>
      <c r="D63" s="103"/>
      <c r="E63" s="318" t="s">
        <v>108</v>
      </c>
      <c r="F63" s="103"/>
      <c r="G63" s="103"/>
      <c r="H63" s="15"/>
      <c r="I63" s="125"/>
    </row>
    <row r="64" spans="2:9" ht="12.75">
      <c r="B64" s="83" t="s">
        <v>79</v>
      </c>
      <c r="C64" s="71"/>
      <c r="D64" s="71"/>
      <c r="E64" s="83" t="s">
        <v>107</v>
      </c>
      <c r="F64" s="71"/>
      <c r="G64" s="71"/>
      <c r="I64" s="125"/>
    </row>
    <row r="65" spans="2:9" ht="12.75">
      <c r="B65" s="318" t="s">
        <v>80</v>
      </c>
      <c r="C65" s="318"/>
      <c r="D65" s="326"/>
      <c r="E65" s="318" t="s">
        <v>78</v>
      </c>
      <c r="F65" s="318"/>
      <c r="G65" s="321"/>
      <c r="H65" s="15"/>
      <c r="I65" s="125"/>
    </row>
    <row r="66" spans="2:9" ht="12.75">
      <c r="B66" s="47"/>
      <c r="C66" s="47"/>
      <c r="D66" s="47"/>
      <c r="E66" s="47"/>
      <c r="F66" s="47"/>
      <c r="G66" s="47"/>
      <c r="I66" s="125"/>
    </row>
    <row r="67" spans="2:9" ht="12.75">
      <c r="B67" s="313" t="s">
        <v>258</v>
      </c>
      <c r="C67" s="465">
        <v>43006</v>
      </c>
      <c r="D67" s="315" t="s">
        <v>142</v>
      </c>
      <c r="E67" s="313" t="s">
        <v>145</v>
      </c>
      <c r="F67" s="315" t="s">
        <v>143</v>
      </c>
      <c r="G67" s="316"/>
      <c r="I67" s="1"/>
    </row>
    <row r="68" spans="2:9" ht="12.75">
      <c r="B68" s="47"/>
      <c r="C68" s="4"/>
      <c r="D68" s="4"/>
      <c r="E68" s="4"/>
      <c r="F68" s="4"/>
      <c r="G68" s="4"/>
      <c r="I68" s="125"/>
    </row>
    <row r="69" spans="2:9" ht="12.75">
      <c r="B69" s="5" t="s">
        <v>2</v>
      </c>
      <c r="C69" s="5" t="s">
        <v>3</v>
      </c>
      <c r="D69" s="48" t="s">
        <v>4</v>
      </c>
      <c r="E69" s="5" t="s">
        <v>2</v>
      </c>
      <c r="F69" s="50" t="s">
        <v>3</v>
      </c>
      <c r="G69" s="50" t="s">
        <v>4</v>
      </c>
      <c r="I69" s="1"/>
    </row>
    <row r="70" spans="2:9" ht="12.75">
      <c r="B70" s="318" t="s">
        <v>109</v>
      </c>
      <c r="C70" s="439"/>
      <c r="D70" s="327"/>
      <c r="E70" s="318" t="s">
        <v>106</v>
      </c>
      <c r="F70" s="322"/>
      <c r="G70" s="329"/>
      <c r="I70" s="1"/>
    </row>
    <row r="71" spans="2:9" ht="12.75">
      <c r="B71" s="83" t="s">
        <v>48</v>
      </c>
      <c r="C71" s="10"/>
      <c r="D71" s="222"/>
      <c r="E71" s="83" t="s">
        <v>108</v>
      </c>
      <c r="F71" s="10"/>
      <c r="G71" s="310"/>
      <c r="I71" s="1"/>
    </row>
    <row r="72" spans="2:9" ht="12.75">
      <c r="B72" s="318" t="s">
        <v>78</v>
      </c>
      <c r="C72" s="322"/>
      <c r="D72" s="327"/>
      <c r="E72" s="318" t="s">
        <v>79</v>
      </c>
      <c r="F72" s="322"/>
      <c r="G72" s="329"/>
      <c r="I72" s="1"/>
    </row>
    <row r="73" spans="2:9" ht="12.75">
      <c r="B73" s="83" t="s">
        <v>34</v>
      </c>
      <c r="C73" s="311"/>
      <c r="D73" s="308"/>
      <c r="E73" s="83" t="s">
        <v>107</v>
      </c>
      <c r="F73" s="309"/>
      <c r="G73" s="309"/>
      <c r="I73" s="1"/>
    </row>
    <row r="74" spans="1:9" ht="12.75">
      <c r="A74" s="20"/>
      <c r="B74" s="318" t="s">
        <v>80</v>
      </c>
      <c r="C74" s="322"/>
      <c r="D74" s="330"/>
      <c r="E74" s="318" t="s">
        <v>40</v>
      </c>
      <c r="F74" s="328"/>
      <c r="G74" s="331"/>
      <c r="H74" s="15"/>
      <c r="I74" s="1"/>
    </row>
    <row r="75" spans="2:9" ht="12.75">
      <c r="B75" s="222"/>
      <c r="C75" s="222"/>
      <c r="D75" s="222"/>
      <c r="E75" s="37"/>
      <c r="F75" s="37"/>
      <c r="G75" s="222"/>
      <c r="I75" s="1"/>
    </row>
    <row r="76" spans="2:9" ht="12.75">
      <c r="B76" s="314" t="s">
        <v>259</v>
      </c>
      <c r="C76" s="465">
        <v>43006</v>
      </c>
      <c r="D76" s="315" t="s">
        <v>1</v>
      </c>
      <c r="E76" s="349" t="s">
        <v>146</v>
      </c>
      <c r="F76" s="315" t="s">
        <v>144</v>
      </c>
      <c r="G76" s="316"/>
      <c r="I76" s="1"/>
    </row>
    <row r="77" spans="2:9" ht="12.75">
      <c r="B77" s="37"/>
      <c r="C77" s="37"/>
      <c r="D77" s="222"/>
      <c r="E77" s="350"/>
      <c r="F77" s="37"/>
      <c r="G77" s="37"/>
      <c r="I77" s="1"/>
    </row>
    <row r="78" spans="2:9" ht="12.75">
      <c r="B78" s="10" t="s">
        <v>2</v>
      </c>
      <c r="C78" s="312" t="s">
        <v>3</v>
      </c>
      <c r="D78" s="310" t="s">
        <v>4</v>
      </c>
      <c r="E78" s="514" t="s">
        <v>77</v>
      </c>
      <c r="F78" s="515"/>
      <c r="G78" s="516"/>
      <c r="I78" s="1"/>
    </row>
    <row r="79" spans="2:9" ht="12.75">
      <c r="B79" s="318" t="s">
        <v>106</v>
      </c>
      <c r="C79" s="322"/>
      <c r="D79" s="329"/>
      <c r="E79" s="318" t="s">
        <v>48</v>
      </c>
      <c r="F79" s="327"/>
      <c r="G79" s="322"/>
      <c r="I79" s="1"/>
    </row>
    <row r="80" spans="2:9" ht="12.75">
      <c r="B80" s="83" t="s">
        <v>108</v>
      </c>
      <c r="C80" s="10"/>
      <c r="D80" s="310"/>
      <c r="E80" s="83" t="s">
        <v>78</v>
      </c>
      <c r="F80" s="222"/>
      <c r="G80" s="10"/>
      <c r="I80" s="1"/>
    </row>
    <row r="81" spans="2:9" ht="12.75">
      <c r="B81" s="318" t="s">
        <v>79</v>
      </c>
      <c r="C81" s="322"/>
      <c r="D81" s="329"/>
      <c r="E81" s="318" t="s">
        <v>34</v>
      </c>
      <c r="F81" s="322"/>
      <c r="G81" s="322"/>
      <c r="I81" s="1"/>
    </row>
    <row r="82" spans="2:9" ht="12.75">
      <c r="B82" s="83" t="s">
        <v>107</v>
      </c>
      <c r="C82" s="311"/>
      <c r="D82" s="309"/>
      <c r="E82" s="83" t="s">
        <v>80</v>
      </c>
      <c r="F82" s="10"/>
      <c r="G82" s="309"/>
      <c r="I82" s="1"/>
    </row>
    <row r="83" spans="2:9" ht="12.75">
      <c r="B83" s="318" t="s">
        <v>40</v>
      </c>
      <c r="C83" s="322"/>
      <c r="D83" s="327"/>
      <c r="E83" s="318" t="s">
        <v>110</v>
      </c>
      <c r="F83" s="322"/>
      <c r="G83" s="322"/>
      <c r="I83" s="1"/>
    </row>
    <row r="84" spans="2:9" ht="12.75">
      <c r="B84" s="37"/>
      <c r="C84" s="37"/>
      <c r="D84" s="37"/>
      <c r="E84" s="37"/>
      <c r="F84" s="37"/>
      <c r="G84" s="37"/>
      <c r="I84" s="1"/>
    </row>
    <row r="85" spans="2:9" ht="12.75">
      <c r="B85" s="37"/>
      <c r="C85" s="37"/>
      <c r="D85" s="37"/>
      <c r="E85" s="37"/>
      <c r="F85" s="37"/>
      <c r="G85" s="37"/>
      <c r="I85" s="1"/>
    </row>
    <row r="86" spans="2:9" ht="12.75">
      <c r="B86" s="4"/>
      <c r="C86" s="4"/>
      <c r="D86" s="4"/>
      <c r="E86" s="4"/>
      <c r="F86" s="4"/>
      <c r="G86" s="4"/>
      <c r="I86" s="1"/>
    </row>
    <row r="87" spans="2:9" ht="12.75">
      <c r="B87" s="4"/>
      <c r="C87" s="4"/>
      <c r="D87" s="4"/>
      <c r="E87" s="4"/>
      <c r="F87" s="4"/>
      <c r="G87" s="4"/>
      <c r="I87" s="1"/>
    </row>
    <row r="88" spans="2:9" ht="12.75">
      <c r="B88" s="4"/>
      <c r="C88" s="4"/>
      <c r="D88" s="4"/>
      <c r="E88" s="4"/>
      <c r="F88" s="4"/>
      <c r="G88" s="4"/>
      <c r="I88" s="1"/>
    </row>
  </sheetData>
  <sheetProtection/>
  <mergeCells count="6">
    <mergeCell ref="B2:G2"/>
    <mergeCell ref="I4:J4"/>
    <mergeCell ref="E12:F12"/>
    <mergeCell ref="E78:G78"/>
    <mergeCell ref="E22:F22"/>
    <mergeCell ref="E40:F4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A28">
      <selection activeCell="K69" sqref="K69"/>
    </sheetView>
  </sheetViews>
  <sheetFormatPr defaultColWidth="11.421875" defaultRowHeight="12.75"/>
  <cols>
    <col min="1" max="1" width="3.421875" style="0" customWidth="1"/>
    <col min="2" max="2" width="22.00390625" style="0" customWidth="1"/>
    <col min="3" max="3" width="10.140625" style="0" customWidth="1"/>
    <col min="4" max="4" width="8.57421875" style="0" customWidth="1"/>
    <col min="5" max="5" width="23.8515625" style="0" customWidth="1"/>
    <col min="6" max="6" width="10.28125" style="0" customWidth="1"/>
    <col min="7" max="7" width="7.140625" style="0" customWidth="1"/>
    <col min="8" max="8" width="8.28125" style="0" customWidth="1"/>
    <col min="9" max="9" width="21.00390625" style="0" customWidth="1"/>
    <col min="10" max="10" width="6.7109375" style="0" customWidth="1"/>
    <col min="11" max="13" width="2.8515625" style="0" customWidth="1"/>
    <col min="14" max="14" width="2.421875" style="0" customWidth="1"/>
    <col min="15" max="15" width="6.8515625" style="0" customWidth="1"/>
    <col min="16" max="16" width="8.140625" style="0" customWidth="1"/>
    <col min="17" max="17" width="6.28125" style="0" customWidth="1"/>
    <col min="18" max="18" width="6.140625" style="0" customWidth="1"/>
    <col min="19" max="19" width="3.57421875" style="0" customWidth="1"/>
    <col min="20" max="20" width="3.7109375" style="0" customWidth="1"/>
  </cols>
  <sheetData>
    <row r="1" spans="2:9" ht="13.5" thickBot="1">
      <c r="B1" s="4"/>
      <c r="C1" s="4"/>
      <c r="D1" s="4"/>
      <c r="E1" s="4"/>
      <c r="F1" s="4"/>
      <c r="G1" s="4"/>
      <c r="I1" s="1"/>
    </row>
    <row r="2" spans="2:9" ht="13.5" thickBot="1">
      <c r="B2" s="519" t="s">
        <v>103</v>
      </c>
      <c r="C2" s="520"/>
      <c r="D2" s="520"/>
      <c r="E2" s="520"/>
      <c r="F2" s="520"/>
      <c r="G2" s="521"/>
      <c r="I2" s="1"/>
    </row>
    <row r="3" spans="2:9" ht="12.75">
      <c r="B3" s="346" t="s">
        <v>260</v>
      </c>
      <c r="C3" s="68">
        <v>42845</v>
      </c>
      <c r="D3" s="69" t="s">
        <v>1</v>
      </c>
      <c r="E3" s="522" t="s">
        <v>168</v>
      </c>
      <c r="F3" s="523"/>
      <c r="G3" s="109"/>
      <c r="I3" s="1"/>
    </row>
    <row r="4" spans="2:9" ht="12.75">
      <c r="B4" s="220"/>
      <c r="C4" s="221"/>
      <c r="D4" s="121"/>
      <c r="E4" s="403"/>
      <c r="F4" s="222"/>
      <c r="G4" s="404"/>
      <c r="I4" s="1"/>
    </row>
    <row r="5" spans="2:20" ht="12.75">
      <c r="B5" s="5" t="s">
        <v>2</v>
      </c>
      <c r="C5" s="71" t="s">
        <v>3</v>
      </c>
      <c r="D5" s="71" t="s">
        <v>4</v>
      </c>
      <c r="E5" s="5" t="s">
        <v>2</v>
      </c>
      <c r="F5" s="5" t="s">
        <v>3</v>
      </c>
      <c r="G5" s="5" t="s">
        <v>4</v>
      </c>
      <c r="I5" s="513" t="s">
        <v>42</v>
      </c>
      <c r="J5" s="513"/>
      <c r="K5" s="35" t="s">
        <v>26</v>
      </c>
      <c r="L5" s="36" t="s">
        <v>27</v>
      </c>
      <c r="M5" s="35" t="s">
        <v>28</v>
      </c>
      <c r="N5" s="36" t="s">
        <v>29</v>
      </c>
      <c r="O5" s="35" t="s">
        <v>30</v>
      </c>
      <c r="P5" s="35" t="s">
        <v>31</v>
      </c>
      <c r="Q5" s="35" t="s">
        <v>32</v>
      </c>
      <c r="R5" s="136" t="s">
        <v>58</v>
      </c>
      <c r="S5" s="138" t="s">
        <v>57</v>
      </c>
      <c r="T5" s="138" t="s">
        <v>29</v>
      </c>
    </row>
    <row r="6" spans="2:21" ht="12.75">
      <c r="B6" s="322" t="str">
        <f>I7</f>
        <v>CHOUZY-S-CISSE 1</v>
      </c>
      <c r="C6" s="318"/>
      <c r="D6" s="318"/>
      <c r="E6" s="322" t="str">
        <f>I13</f>
        <v>SALBRIS 2</v>
      </c>
      <c r="F6" s="318"/>
      <c r="G6" s="318"/>
      <c r="I6" s="3" t="s">
        <v>12</v>
      </c>
      <c r="J6" s="2" t="s">
        <v>4</v>
      </c>
      <c r="K6" s="22"/>
      <c r="L6" s="17"/>
      <c r="M6" s="18"/>
      <c r="N6" s="18"/>
      <c r="O6" s="18"/>
      <c r="P6" s="18"/>
      <c r="Q6" s="19"/>
      <c r="R6" s="2"/>
      <c r="S6" s="2"/>
      <c r="T6" s="2"/>
      <c r="U6" s="15"/>
    </row>
    <row r="7" spans="2:20" ht="12.75">
      <c r="B7" s="220" t="str">
        <f>I8</f>
        <v>LAMOTTE BEUVRON 1</v>
      </c>
      <c r="C7" s="121"/>
      <c r="D7" s="121"/>
      <c r="E7" s="120" t="str">
        <f>I9</f>
        <v>St AIGNAN-SUR-CHER</v>
      </c>
      <c r="F7" s="121"/>
      <c r="G7" s="121"/>
      <c r="I7" s="201" t="s">
        <v>91</v>
      </c>
      <c r="J7" s="3">
        <f>D6+G18+G28+D33+D42+D54+G63+G72+D81</f>
        <v>0</v>
      </c>
      <c r="K7" s="67"/>
      <c r="L7" s="73"/>
      <c r="M7" s="67"/>
      <c r="N7" s="74"/>
      <c r="O7" s="3">
        <f>C6+F18+F28+C33+C42+C54+F63+F72+C81</f>
        <v>0</v>
      </c>
      <c r="P7" s="3">
        <f>F6+C18+C28+F33+F42+F54+C63+C72+F81</f>
        <v>0</v>
      </c>
      <c r="Q7" s="43">
        <f aca="true" t="shared" si="0" ref="Q7:Q16">O7-P7</f>
        <v>0</v>
      </c>
      <c r="R7" s="3">
        <f aca="true" t="shared" si="1" ref="R7:R16">O7+P7</f>
        <v>0</v>
      </c>
      <c r="S7" s="2"/>
      <c r="T7" s="19"/>
    </row>
    <row r="8" spans="2:20" ht="12.75">
      <c r="B8" s="322" t="str">
        <f>I10</f>
        <v>NAVEIL 2</v>
      </c>
      <c r="C8" s="318"/>
      <c r="D8" s="318"/>
      <c r="E8" s="322" t="str">
        <f>I11</f>
        <v>MER 1 </v>
      </c>
      <c r="F8" s="318"/>
      <c r="G8" s="318"/>
      <c r="I8" s="201" t="s">
        <v>111</v>
      </c>
      <c r="J8" s="3">
        <f>D7+D15+D24+G33+G43+D51+G62+G70+D78</f>
        <v>0</v>
      </c>
      <c r="K8" s="75"/>
      <c r="L8" s="73"/>
      <c r="M8" s="67"/>
      <c r="N8" s="67"/>
      <c r="O8" s="3">
        <f>C7+C15+C24+F33+F43+C51+F62+F70+C78</f>
        <v>0</v>
      </c>
      <c r="P8" s="3">
        <f>F7+F15+F24+C33+C43+F51+C62+C70+F78</f>
        <v>0</v>
      </c>
      <c r="Q8" s="43">
        <f t="shared" si="0"/>
        <v>0</v>
      </c>
      <c r="R8" s="44">
        <f t="shared" si="1"/>
        <v>0</v>
      </c>
      <c r="S8" s="131"/>
      <c r="T8" s="20"/>
    </row>
    <row r="9" spans="2:20" ht="12.75">
      <c r="B9" s="120" t="str">
        <f>I12</f>
        <v>ROMORANTIN 2</v>
      </c>
      <c r="C9" s="121"/>
      <c r="D9" s="121"/>
      <c r="E9" s="120" t="str">
        <f>I14</f>
        <v>SELLES SUR CHER 2</v>
      </c>
      <c r="F9" s="121"/>
      <c r="G9" s="121"/>
      <c r="I9" s="201" t="s">
        <v>113</v>
      </c>
      <c r="J9" s="3">
        <f>G7+D17+D26+D34+G42+D53+G61+G71+D80</f>
        <v>0</v>
      </c>
      <c r="K9" s="67"/>
      <c r="L9" s="73"/>
      <c r="M9" s="76"/>
      <c r="N9" s="67"/>
      <c r="O9" s="3">
        <f>F7+C17+C26+C34+F42+C53+F61+F71+C80</f>
        <v>0</v>
      </c>
      <c r="P9" s="3">
        <f>C7+F17+F26+F34+C42+F53+C61+C71+F80</f>
        <v>0</v>
      </c>
      <c r="Q9" s="43">
        <f t="shared" si="0"/>
        <v>0</v>
      </c>
      <c r="R9" s="3">
        <f t="shared" si="1"/>
        <v>0</v>
      </c>
      <c r="S9" s="131"/>
      <c r="T9" s="134"/>
    </row>
    <row r="10" spans="1:20" ht="12.75">
      <c r="A10" s="20"/>
      <c r="B10" s="322" t="str">
        <f>I15</f>
        <v>VENDOME 2</v>
      </c>
      <c r="C10" s="318"/>
      <c r="D10" s="321"/>
      <c r="E10" s="328" t="str">
        <f>I16</f>
        <v>MONTRICHARD 1</v>
      </c>
      <c r="F10" s="319"/>
      <c r="G10" s="318"/>
      <c r="I10" s="201" t="s">
        <v>41</v>
      </c>
      <c r="J10" s="3">
        <f>D8+G15+G26+D35+G45+G54+D60+G73+D82</f>
        <v>0</v>
      </c>
      <c r="K10" s="67"/>
      <c r="L10" s="73"/>
      <c r="M10" s="74"/>
      <c r="N10" s="67"/>
      <c r="O10" s="3">
        <f>C8+F15+F26+C35+F45+F54+C60+F73+C82</f>
        <v>0</v>
      </c>
      <c r="P10" s="3">
        <f>F8+C15+C26+F35+C45+C54+F60+C73+F82</f>
        <v>0</v>
      </c>
      <c r="Q10" s="43">
        <f t="shared" si="0"/>
        <v>0</v>
      </c>
      <c r="R10" s="3">
        <f t="shared" si="1"/>
        <v>0</v>
      </c>
      <c r="S10" s="131"/>
      <c r="T10" s="134"/>
    </row>
    <row r="11" spans="2:20" ht="12.75">
      <c r="B11" s="48"/>
      <c r="C11" s="97"/>
      <c r="D11" s="97"/>
      <c r="E11" s="4"/>
      <c r="F11" s="4"/>
      <c r="G11" s="48"/>
      <c r="I11" s="201" t="s">
        <v>112</v>
      </c>
      <c r="J11" s="3">
        <f>G8+D18+G27+G36+D46+G53+D64+D70+G79</f>
        <v>0</v>
      </c>
      <c r="K11" s="67"/>
      <c r="L11" s="67"/>
      <c r="M11" s="74"/>
      <c r="N11" s="67"/>
      <c r="O11" s="3">
        <f>F8+C18+F27+F36+C46+F53+C64+C70+F79</f>
        <v>0</v>
      </c>
      <c r="P11" s="3">
        <f>C8+F18+C27+C36+F46+C53+F64+F70+C79</f>
        <v>0</v>
      </c>
      <c r="Q11" s="43">
        <f t="shared" si="0"/>
        <v>0</v>
      </c>
      <c r="R11" s="43">
        <f t="shared" si="1"/>
        <v>0</v>
      </c>
      <c r="S11" s="2"/>
      <c r="T11" s="19"/>
    </row>
    <row r="12" spans="2:20" ht="12.75">
      <c r="B12" s="346" t="s">
        <v>261</v>
      </c>
      <c r="C12" s="68">
        <v>42873</v>
      </c>
      <c r="D12" s="69" t="s">
        <v>142</v>
      </c>
      <c r="E12" s="496" t="s">
        <v>151</v>
      </c>
      <c r="F12" s="476"/>
      <c r="G12" s="108"/>
      <c r="I12" s="83" t="s">
        <v>37</v>
      </c>
      <c r="J12" s="3">
        <f>D9+G16+G24+D37+G46+G55+D61+D73+G81</f>
        <v>0</v>
      </c>
      <c r="K12" s="67"/>
      <c r="L12" s="77"/>
      <c r="M12" s="67"/>
      <c r="N12" s="74"/>
      <c r="O12" s="3">
        <f>C9+F16+F24+C37+F46+F55+C61+C73+F81</f>
        <v>0</v>
      </c>
      <c r="P12" s="3">
        <f>F9+C16+C24+F37+C46+C55+F61+F73+C81</f>
        <v>0</v>
      </c>
      <c r="Q12" s="43">
        <f t="shared" si="0"/>
        <v>0</v>
      </c>
      <c r="R12" s="3">
        <f t="shared" si="1"/>
        <v>0</v>
      </c>
      <c r="S12" s="2"/>
      <c r="T12" s="20"/>
    </row>
    <row r="13" spans="2:20" ht="12.75">
      <c r="B13" s="4"/>
      <c r="C13" s="70"/>
      <c r="D13" s="70"/>
      <c r="E13" s="4"/>
      <c r="F13" s="4"/>
      <c r="G13" s="4"/>
      <c r="I13" s="83" t="s">
        <v>35</v>
      </c>
      <c r="J13" s="3">
        <f>G6+D16+D25+G34+D43+D52+G60+G69+D79</f>
        <v>0</v>
      </c>
      <c r="K13" s="67"/>
      <c r="L13" s="73"/>
      <c r="M13" s="67"/>
      <c r="N13" s="73"/>
      <c r="O13" s="3">
        <f>F6+C16+C25+F34+C43+C52+F60+F69+C79</f>
        <v>0</v>
      </c>
      <c r="P13" s="3">
        <f>C6+F16+F25+C34+F43+F52+C60+C69+F79</f>
        <v>0</v>
      </c>
      <c r="Q13" s="43">
        <f t="shared" si="0"/>
        <v>0</v>
      </c>
      <c r="R13" s="3">
        <f t="shared" si="1"/>
        <v>0</v>
      </c>
      <c r="S13" s="2"/>
      <c r="T13" s="19"/>
    </row>
    <row r="14" spans="2:20" ht="12.75">
      <c r="B14" s="5" t="s">
        <v>2</v>
      </c>
      <c r="C14" s="71" t="s">
        <v>3</v>
      </c>
      <c r="D14" s="71" t="s">
        <v>4</v>
      </c>
      <c r="E14" s="5" t="s">
        <v>2</v>
      </c>
      <c r="F14" s="5" t="s">
        <v>3</v>
      </c>
      <c r="G14" s="5" t="s">
        <v>4</v>
      </c>
      <c r="I14" s="83" t="s">
        <v>81</v>
      </c>
      <c r="J14" s="3">
        <f>G9+D19+D28+G35+D44+G51+G64+D69+G80</f>
        <v>0</v>
      </c>
      <c r="K14" s="67"/>
      <c r="L14" s="67"/>
      <c r="M14" s="67"/>
      <c r="N14" s="67"/>
      <c r="O14" s="3">
        <f>F9+C19+C28+F35+C44+F51+F64+C69+F80</f>
        <v>0</v>
      </c>
      <c r="P14" s="3">
        <f>C9+F19+F28+C35+F44+C51+C64+F69+C80</f>
        <v>0</v>
      </c>
      <c r="Q14" s="43">
        <f t="shared" si="0"/>
        <v>0</v>
      </c>
      <c r="R14" s="43">
        <f t="shared" si="1"/>
        <v>0</v>
      </c>
      <c r="S14" s="132"/>
      <c r="T14" s="133"/>
    </row>
    <row r="15" spans="2:20" ht="12.75">
      <c r="B15" s="6" t="str">
        <f>I8</f>
        <v>LAMOTTE BEUVRON 1</v>
      </c>
      <c r="C15" s="72"/>
      <c r="D15" s="72"/>
      <c r="E15" s="6" t="str">
        <f>I10</f>
        <v>NAVEIL 2</v>
      </c>
      <c r="F15" s="72"/>
      <c r="G15" s="72"/>
      <c r="I15" s="83" t="s">
        <v>53</v>
      </c>
      <c r="J15" s="3">
        <f>D10+G17+G25+D36+G44+D55+D62+D72+G82</f>
        <v>0</v>
      </c>
      <c r="K15" s="67"/>
      <c r="L15" s="76"/>
      <c r="M15" s="76"/>
      <c r="N15" s="76"/>
      <c r="O15" s="3">
        <f>C10+F17+F25+C36+F44+C55+C62+C72+F82</f>
        <v>0</v>
      </c>
      <c r="P15" s="3">
        <f>F10+C17+C25+F36+C44+F55+F62+F72+C82</f>
        <v>0</v>
      </c>
      <c r="Q15" s="43">
        <f t="shared" si="0"/>
        <v>0</v>
      </c>
      <c r="R15" s="3">
        <f t="shared" si="1"/>
        <v>0</v>
      </c>
      <c r="S15" s="2"/>
      <c r="T15" s="2"/>
    </row>
    <row r="16" spans="2:22" ht="12.75">
      <c r="B16" s="5" t="str">
        <f>I13</f>
        <v>SALBRIS 2</v>
      </c>
      <c r="C16" s="71"/>
      <c r="D16" s="71"/>
      <c r="E16" s="5" t="str">
        <f>I12</f>
        <v>ROMORANTIN 2</v>
      </c>
      <c r="F16" s="71"/>
      <c r="G16" s="71"/>
      <c r="I16" s="3" t="s">
        <v>125</v>
      </c>
      <c r="J16" s="41">
        <f>G10+G19+D27+G37+D45+G52+D63+D71+G78</f>
        <v>0</v>
      </c>
      <c r="K16" s="41"/>
      <c r="L16" s="3"/>
      <c r="M16" s="203"/>
      <c r="N16" s="203"/>
      <c r="O16" s="235">
        <f>F10+F19+C27+F37+C45+F52+C63+C71+F78</f>
        <v>0</v>
      </c>
      <c r="P16" s="67">
        <f>C10+C19+F27+C37+F45+C52+F63+F71+C78</f>
        <v>0</v>
      </c>
      <c r="Q16" s="3">
        <f t="shared" si="0"/>
        <v>0</v>
      </c>
      <c r="R16" s="3">
        <f t="shared" si="1"/>
        <v>0</v>
      </c>
      <c r="S16" s="2"/>
      <c r="T16" s="2"/>
      <c r="V16" s="225" t="s">
        <v>75</v>
      </c>
    </row>
    <row r="17" spans="2:16" ht="12.75">
      <c r="B17" s="6" t="str">
        <f>I9</f>
        <v>St AIGNAN-SUR-CHER</v>
      </c>
      <c r="C17" s="72"/>
      <c r="D17" s="72"/>
      <c r="E17" s="6" t="str">
        <f>I15</f>
        <v>VENDOME 2</v>
      </c>
      <c r="F17" s="72"/>
      <c r="G17" s="72"/>
      <c r="I17" s="202"/>
      <c r="P17" s="18"/>
    </row>
    <row r="18" spans="2:19" ht="12.75">
      <c r="B18" s="5" t="str">
        <f>I11</f>
        <v>MER 1 </v>
      </c>
      <c r="C18" s="71"/>
      <c r="D18" s="71"/>
      <c r="E18" s="5" t="str">
        <f>I7</f>
        <v>CHOUZY-S-CISSE 1</v>
      </c>
      <c r="F18" s="71"/>
      <c r="G18" s="71"/>
      <c r="H18" s="21"/>
      <c r="I18" s="434" t="s">
        <v>65</v>
      </c>
      <c r="J18" s="137" t="s">
        <v>4</v>
      </c>
      <c r="K18" s="435" t="s">
        <v>26</v>
      </c>
      <c r="L18" s="137" t="s">
        <v>27</v>
      </c>
      <c r="M18" s="435" t="s">
        <v>28</v>
      </c>
      <c r="N18" s="137" t="s">
        <v>29</v>
      </c>
      <c r="O18" s="434" t="s">
        <v>100</v>
      </c>
      <c r="P18" s="436" t="s">
        <v>64</v>
      </c>
      <c r="Q18" s="239" t="s">
        <v>101</v>
      </c>
      <c r="R18" s="435" t="s">
        <v>58</v>
      </c>
      <c r="S18" s="15"/>
    </row>
    <row r="19" spans="1:19" ht="12.75">
      <c r="A19" s="20"/>
      <c r="B19" s="328" t="str">
        <f>I14</f>
        <v>SELLES SUR CHER 2</v>
      </c>
      <c r="C19" s="318"/>
      <c r="D19" s="318"/>
      <c r="E19" s="327" t="str">
        <f>I16</f>
        <v>MONTRICHARD 1</v>
      </c>
      <c r="F19" s="318"/>
      <c r="G19" s="318"/>
      <c r="I19" s="3" t="s">
        <v>12</v>
      </c>
      <c r="J19" s="3" t="s">
        <v>4</v>
      </c>
      <c r="K19" s="202"/>
      <c r="L19" s="3"/>
      <c r="M19" s="3"/>
      <c r="N19" s="3"/>
      <c r="O19" s="3"/>
      <c r="P19" s="236"/>
      <c r="Q19" s="3"/>
      <c r="R19" s="3"/>
      <c r="S19" s="15"/>
    </row>
    <row r="20" spans="2:19" ht="12.75">
      <c r="B20" s="4"/>
      <c r="C20" s="70"/>
      <c r="D20" s="70"/>
      <c r="E20" s="4"/>
      <c r="F20" s="4"/>
      <c r="G20" s="4"/>
      <c r="I20" s="3"/>
      <c r="J20" s="203"/>
      <c r="K20" s="3"/>
      <c r="L20" s="3"/>
      <c r="M20" s="41"/>
      <c r="N20" s="3"/>
      <c r="O20" s="3"/>
      <c r="P20" s="3"/>
      <c r="Q20" s="235"/>
      <c r="R20" s="3"/>
      <c r="S20" s="15"/>
    </row>
    <row r="21" spans="2:19" ht="12.75">
      <c r="B21" s="346" t="s">
        <v>253</v>
      </c>
      <c r="C21" s="68">
        <v>42873</v>
      </c>
      <c r="D21" s="69" t="s">
        <v>1</v>
      </c>
      <c r="E21" s="496" t="s">
        <v>152</v>
      </c>
      <c r="F21" s="476"/>
      <c r="G21" s="421"/>
      <c r="I21" s="45"/>
      <c r="J21" s="3"/>
      <c r="K21" s="235"/>
      <c r="L21" s="3"/>
      <c r="M21" s="3"/>
      <c r="N21" s="3"/>
      <c r="O21" s="3"/>
      <c r="P21" s="3"/>
      <c r="Q21" s="3"/>
      <c r="R21" s="203"/>
      <c r="S21" s="15"/>
    </row>
    <row r="22" spans="2:18" ht="12.75">
      <c r="B22" s="4"/>
      <c r="C22" s="70"/>
      <c r="D22" s="70"/>
      <c r="E22" s="4"/>
      <c r="F22" s="4"/>
      <c r="G22" s="4"/>
      <c r="I22" s="41"/>
      <c r="J22" s="3"/>
      <c r="K22" s="3"/>
      <c r="L22" s="3"/>
      <c r="M22" s="3"/>
      <c r="N22" s="3"/>
      <c r="O22" s="3"/>
      <c r="P22" s="3"/>
      <c r="Q22" s="3"/>
      <c r="R22" s="203"/>
    </row>
    <row r="23" spans="2:19" ht="12.75">
      <c r="B23" s="5" t="s">
        <v>2</v>
      </c>
      <c r="C23" s="71" t="s">
        <v>3</v>
      </c>
      <c r="D23" s="71" t="s">
        <v>4</v>
      </c>
      <c r="E23" s="5" t="s">
        <v>2</v>
      </c>
      <c r="F23" s="5" t="s">
        <v>3</v>
      </c>
      <c r="G23" s="5" t="s">
        <v>4</v>
      </c>
      <c r="I23" s="41"/>
      <c r="J23" s="3"/>
      <c r="K23" s="3"/>
      <c r="L23" s="3"/>
      <c r="M23" s="3"/>
      <c r="N23" s="3"/>
      <c r="O23" s="3"/>
      <c r="P23" s="3"/>
      <c r="Q23" s="3"/>
      <c r="R23" s="203"/>
      <c r="S23" s="15"/>
    </row>
    <row r="24" spans="2:19" ht="12.75">
      <c r="B24" s="6" t="str">
        <f>I8</f>
        <v>LAMOTTE BEUVRON 1</v>
      </c>
      <c r="C24" s="72"/>
      <c r="D24" s="72"/>
      <c r="E24" s="6" t="str">
        <f>I12</f>
        <v>ROMORANTIN 2</v>
      </c>
      <c r="F24" s="72"/>
      <c r="G24" s="72"/>
      <c r="H24" s="21"/>
      <c r="I24" s="1"/>
      <c r="J24" s="41"/>
      <c r="K24" s="3"/>
      <c r="L24" s="3"/>
      <c r="M24" s="3"/>
      <c r="N24" s="3"/>
      <c r="O24" s="3"/>
      <c r="P24" s="3"/>
      <c r="Q24" s="3"/>
      <c r="R24" s="203"/>
      <c r="S24" s="15"/>
    </row>
    <row r="25" spans="2:19" ht="12.75">
      <c r="B25" s="5" t="str">
        <f>I13</f>
        <v>SALBRIS 2</v>
      </c>
      <c r="C25" s="71"/>
      <c r="D25" s="71"/>
      <c r="E25" s="5" t="str">
        <f>I15</f>
        <v>VENDOME 2</v>
      </c>
      <c r="F25" s="71"/>
      <c r="G25" s="71"/>
      <c r="I25" s="45"/>
      <c r="J25" s="41"/>
      <c r="K25" s="3"/>
      <c r="L25" s="3"/>
      <c r="M25" s="3"/>
      <c r="N25" s="3"/>
      <c r="O25" s="3"/>
      <c r="P25" s="3"/>
      <c r="Q25" s="3"/>
      <c r="R25" s="203"/>
      <c r="S25" s="15"/>
    </row>
    <row r="26" spans="2:18" ht="12.75">
      <c r="B26" s="6" t="str">
        <f>I9</f>
        <v>St AIGNAN-SUR-CHER</v>
      </c>
      <c r="C26" s="72"/>
      <c r="D26" s="72"/>
      <c r="E26" s="6" t="str">
        <f>I10</f>
        <v>NAVEIL 2</v>
      </c>
      <c r="F26" s="72"/>
      <c r="G26" s="72"/>
      <c r="I26" s="41"/>
      <c r="J26" s="41"/>
      <c r="K26" s="3"/>
      <c r="L26" s="3"/>
      <c r="M26" s="3"/>
      <c r="N26" s="3"/>
      <c r="O26" s="3"/>
      <c r="P26" s="3"/>
      <c r="Q26" s="3"/>
      <c r="R26" s="203"/>
    </row>
    <row r="27" spans="2:18" ht="12.75">
      <c r="B27" s="5" t="str">
        <f>I16</f>
        <v>MONTRICHARD 1</v>
      </c>
      <c r="C27" s="71"/>
      <c r="D27" s="71"/>
      <c r="E27" s="5" t="str">
        <f>I11</f>
        <v>MER 1 </v>
      </c>
      <c r="F27" s="71"/>
      <c r="G27" s="71"/>
      <c r="H27" s="21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9" ht="12.75">
      <c r="A28" s="20"/>
      <c r="B28" s="322" t="str">
        <f>I14</f>
        <v>SELLES SUR CHER 2</v>
      </c>
      <c r="C28" s="324"/>
      <c r="D28" s="318"/>
      <c r="E28" s="322" t="str">
        <f>I7</f>
        <v>CHOUZY-S-CISSE 1</v>
      </c>
      <c r="F28" s="325"/>
      <c r="G28" s="325"/>
      <c r="H28" s="20"/>
      <c r="I28" s="1"/>
      <c r="J28" s="43"/>
      <c r="K28" s="236"/>
      <c r="L28" s="43"/>
      <c r="M28" s="43"/>
      <c r="N28" s="43"/>
      <c r="O28" s="43"/>
      <c r="P28" s="43"/>
      <c r="Q28" s="43"/>
      <c r="R28" s="3"/>
      <c r="S28" s="15"/>
    </row>
    <row r="29" spans="2:19" ht="12.75">
      <c r="B29" s="4"/>
      <c r="C29" s="70"/>
      <c r="D29" s="70"/>
      <c r="E29" s="4"/>
      <c r="F29" s="4"/>
      <c r="G29" s="4"/>
      <c r="H29" s="20"/>
      <c r="I29" s="3"/>
      <c r="J29" s="3"/>
      <c r="K29" s="235"/>
      <c r="L29" s="3"/>
      <c r="M29" s="3"/>
      <c r="N29" s="3"/>
      <c r="O29" s="3"/>
      <c r="P29" s="3"/>
      <c r="Q29" s="3"/>
      <c r="R29" s="203"/>
      <c r="S29" s="15"/>
    </row>
    <row r="30" spans="2:18" ht="12.75">
      <c r="B30" s="346" t="s">
        <v>254</v>
      </c>
      <c r="C30" s="68">
        <v>42887</v>
      </c>
      <c r="D30" s="69" t="s">
        <v>142</v>
      </c>
      <c r="E30" s="522" t="s">
        <v>169</v>
      </c>
      <c r="F30" s="523"/>
      <c r="G30" s="108"/>
      <c r="I30" s="306"/>
      <c r="J30" s="441"/>
      <c r="K30" s="441"/>
      <c r="L30" s="441"/>
      <c r="M30" s="441"/>
      <c r="N30" s="441"/>
      <c r="O30" s="441"/>
      <c r="P30" s="441"/>
      <c r="Q30" s="441"/>
      <c r="R30" s="441"/>
    </row>
    <row r="31" spans="2:18" ht="12.75">
      <c r="B31" s="4"/>
      <c r="C31" s="70"/>
      <c r="D31" s="70"/>
      <c r="E31" s="4"/>
      <c r="F31" s="4"/>
      <c r="G31" s="4"/>
      <c r="I31" s="433"/>
      <c r="J31" s="207"/>
      <c r="K31" s="207"/>
      <c r="L31" s="207"/>
      <c r="M31" s="207"/>
      <c r="N31" s="207"/>
      <c r="O31" s="207"/>
      <c r="P31" s="207"/>
      <c r="Q31" s="207"/>
      <c r="R31" s="207"/>
    </row>
    <row r="32" spans="2:9" ht="12.75">
      <c r="B32" s="5" t="s">
        <v>2</v>
      </c>
      <c r="C32" s="71" t="s">
        <v>3</v>
      </c>
      <c r="D32" s="71" t="s">
        <v>4</v>
      </c>
      <c r="E32" s="5" t="s">
        <v>2</v>
      </c>
      <c r="F32" s="5" t="s">
        <v>3</v>
      </c>
      <c r="G32" s="5" t="s">
        <v>4</v>
      </c>
      <c r="I32" s="1"/>
    </row>
    <row r="33" spans="2:9" ht="12.75">
      <c r="B33" s="6" t="str">
        <f>I7</f>
        <v>CHOUZY-S-CISSE 1</v>
      </c>
      <c r="C33" s="72"/>
      <c r="D33" s="72"/>
      <c r="E33" s="6" t="str">
        <f>I8</f>
        <v>LAMOTTE BEUVRON 1</v>
      </c>
      <c r="F33" s="72"/>
      <c r="G33" s="72"/>
      <c r="I33" s="1"/>
    </row>
    <row r="34" spans="2:9" ht="12.75">
      <c r="B34" s="5" t="str">
        <f>I9</f>
        <v>St AIGNAN-SUR-CHER</v>
      </c>
      <c r="C34" s="71"/>
      <c r="D34" s="71"/>
      <c r="E34" s="5" t="str">
        <f>I13</f>
        <v>SALBRIS 2</v>
      </c>
      <c r="F34" s="71"/>
      <c r="G34" s="71"/>
      <c r="I34" s="1"/>
    </row>
    <row r="35" spans="2:9" ht="12.75">
      <c r="B35" s="6" t="str">
        <f>I10</f>
        <v>NAVEIL 2</v>
      </c>
      <c r="C35" s="72"/>
      <c r="D35" s="72"/>
      <c r="E35" s="6" t="str">
        <f>I14</f>
        <v>SELLES SUR CHER 2</v>
      </c>
      <c r="F35" s="72"/>
      <c r="G35" s="72"/>
      <c r="I35" s="1"/>
    </row>
    <row r="36" spans="2:9" ht="12.75">
      <c r="B36" s="5" t="str">
        <f>I15</f>
        <v>VENDOME 2</v>
      </c>
      <c r="C36" s="71"/>
      <c r="D36" s="71"/>
      <c r="E36" s="5" t="str">
        <f>I11</f>
        <v>MER 1 </v>
      </c>
      <c r="F36" s="71"/>
      <c r="G36" s="71"/>
      <c r="I36" s="1"/>
    </row>
    <row r="37" spans="2:9" ht="12.75">
      <c r="B37" s="322" t="str">
        <f>I12</f>
        <v>ROMORANTIN 2</v>
      </c>
      <c r="C37" s="318"/>
      <c r="D37" s="318"/>
      <c r="E37" s="322" t="str">
        <f>I16</f>
        <v>MONTRICHARD 1</v>
      </c>
      <c r="F37" s="319"/>
      <c r="G37" s="318"/>
      <c r="I37" s="1"/>
    </row>
    <row r="38" spans="2:9" ht="12.75">
      <c r="B38" s="49"/>
      <c r="C38" s="97"/>
      <c r="D38" s="97"/>
      <c r="E38" s="48"/>
      <c r="F38" s="97"/>
      <c r="G38" s="106"/>
      <c r="I38" s="1"/>
    </row>
    <row r="39" spans="2:9" ht="12.75">
      <c r="B39" s="346" t="s">
        <v>255</v>
      </c>
      <c r="C39" s="68">
        <v>42887</v>
      </c>
      <c r="D39" s="69" t="s">
        <v>1</v>
      </c>
      <c r="E39" s="522" t="s">
        <v>170</v>
      </c>
      <c r="F39" s="523"/>
      <c r="G39" s="108"/>
      <c r="I39" s="1"/>
    </row>
    <row r="40" spans="2:9" ht="12.75">
      <c r="B40" s="4"/>
      <c r="C40" s="70"/>
      <c r="D40" s="70"/>
      <c r="E40" s="4"/>
      <c r="F40" s="4"/>
      <c r="G40" s="4"/>
      <c r="I40" s="1"/>
    </row>
    <row r="41" spans="2:9" ht="12.75">
      <c r="B41" s="5" t="s">
        <v>2</v>
      </c>
      <c r="C41" s="71" t="s">
        <v>3</v>
      </c>
      <c r="D41" s="71" t="s">
        <v>4</v>
      </c>
      <c r="E41" s="5" t="s">
        <v>2</v>
      </c>
      <c r="F41" s="5" t="s">
        <v>3</v>
      </c>
      <c r="G41" s="5" t="s">
        <v>4</v>
      </c>
      <c r="I41" s="1"/>
    </row>
    <row r="42" spans="2:9" ht="12.75">
      <c r="B42" s="6" t="str">
        <f>I7</f>
        <v>CHOUZY-S-CISSE 1</v>
      </c>
      <c r="C42" s="72"/>
      <c r="D42" s="72"/>
      <c r="E42" s="6" t="str">
        <f>I9</f>
        <v>St AIGNAN-SUR-CHER</v>
      </c>
      <c r="F42" s="72"/>
      <c r="G42" s="72"/>
      <c r="I42" s="1"/>
    </row>
    <row r="43" spans="2:9" ht="12.75">
      <c r="B43" s="5" t="str">
        <f>I13</f>
        <v>SALBRIS 2</v>
      </c>
      <c r="C43" s="71"/>
      <c r="D43" s="71"/>
      <c r="E43" s="5" t="str">
        <f>I8</f>
        <v>LAMOTTE BEUVRON 1</v>
      </c>
      <c r="F43" s="71"/>
      <c r="G43" s="71"/>
      <c r="I43" s="1"/>
    </row>
    <row r="44" spans="2:9" ht="12.75">
      <c r="B44" s="6" t="str">
        <f>I14</f>
        <v>SELLES SUR CHER 2</v>
      </c>
      <c r="C44" s="72"/>
      <c r="D44" s="72"/>
      <c r="E44" s="6" t="str">
        <f>I15</f>
        <v>VENDOME 2</v>
      </c>
      <c r="F44" s="72"/>
      <c r="G44" s="72"/>
      <c r="I44" s="1"/>
    </row>
    <row r="45" spans="2:9" ht="12.75">
      <c r="B45" s="5" t="str">
        <f>I16</f>
        <v>MONTRICHARD 1</v>
      </c>
      <c r="C45" s="71"/>
      <c r="D45" s="71"/>
      <c r="E45" s="5" t="str">
        <f>I10</f>
        <v>NAVEIL 2</v>
      </c>
      <c r="F45" s="71"/>
      <c r="G45" s="71"/>
      <c r="I45" s="1"/>
    </row>
    <row r="46" spans="2:9" ht="12.75">
      <c r="B46" s="322" t="str">
        <f>I11</f>
        <v>MER 1 </v>
      </c>
      <c r="C46" s="321"/>
      <c r="D46" s="319"/>
      <c r="E46" s="322" t="str">
        <f>I12</f>
        <v>ROMORANTIN 2</v>
      </c>
      <c r="F46" s="319"/>
      <c r="G46" s="318"/>
      <c r="I46" s="1"/>
    </row>
    <row r="47" spans="2:9" ht="12.75">
      <c r="B47" s="48"/>
      <c r="C47" s="97"/>
      <c r="D47" s="97"/>
      <c r="E47" s="48"/>
      <c r="F47" s="48"/>
      <c r="G47" s="48"/>
      <c r="I47" s="1"/>
    </row>
    <row r="48" spans="2:9" ht="12.75">
      <c r="B48" s="348" t="s">
        <v>256</v>
      </c>
      <c r="C48" s="466">
        <v>42985</v>
      </c>
      <c r="D48" s="118" t="s">
        <v>142</v>
      </c>
      <c r="E48" s="451" t="s">
        <v>175</v>
      </c>
      <c r="F48" s="174"/>
      <c r="G48" s="108"/>
      <c r="H48" s="15"/>
      <c r="I48" s="1"/>
    </row>
    <row r="49" spans="1:9" ht="12.75">
      <c r="A49" s="33"/>
      <c r="B49" s="48"/>
      <c r="C49" s="97"/>
      <c r="D49" s="97"/>
      <c r="E49" s="48"/>
      <c r="F49" s="47"/>
      <c r="G49" s="48"/>
      <c r="H49" s="33"/>
      <c r="I49" s="1"/>
    </row>
    <row r="50" spans="1:9" ht="12.75">
      <c r="A50" s="33"/>
      <c r="B50" s="333" t="s">
        <v>2</v>
      </c>
      <c r="C50" s="335" t="s">
        <v>3</v>
      </c>
      <c r="D50" s="112" t="s">
        <v>4</v>
      </c>
      <c r="E50" s="5" t="s">
        <v>2</v>
      </c>
      <c r="F50" s="47" t="s">
        <v>3</v>
      </c>
      <c r="G50" s="5" t="s">
        <v>4</v>
      </c>
      <c r="I50" s="1"/>
    </row>
    <row r="51" spans="2:9" ht="12.75">
      <c r="B51" s="51" t="str">
        <f>I8</f>
        <v>LAMOTTE BEUVRON 1</v>
      </c>
      <c r="C51" s="103"/>
      <c r="D51" s="103"/>
      <c r="E51" s="51" t="str">
        <f>I14</f>
        <v>SELLES SUR CHER 2</v>
      </c>
      <c r="F51" s="103"/>
      <c r="G51" s="107"/>
      <c r="I51" s="1"/>
    </row>
    <row r="52" spans="2:9" ht="12.75">
      <c r="B52" s="54" t="str">
        <f>I13</f>
        <v>SALBRIS 2</v>
      </c>
      <c r="C52" s="112"/>
      <c r="D52" s="116"/>
      <c r="E52" s="56" t="str">
        <f>I16</f>
        <v>MONTRICHARD 1</v>
      </c>
      <c r="F52" s="116"/>
      <c r="G52" s="117"/>
      <c r="I52" s="1"/>
    </row>
    <row r="53" spans="2:9" ht="12.75">
      <c r="B53" s="57" t="str">
        <f>I9</f>
        <v>St AIGNAN-SUR-CHER</v>
      </c>
      <c r="C53" s="103"/>
      <c r="D53" s="113"/>
      <c r="E53" s="58" t="str">
        <f>I11</f>
        <v>MER 1 </v>
      </c>
      <c r="F53" s="113"/>
      <c r="G53" s="115"/>
      <c r="I53" s="1"/>
    </row>
    <row r="54" spans="2:9" ht="12.75">
      <c r="B54" s="54" t="str">
        <f>I7</f>
        <v>CHOUZY-S-CISSE 1</v>
      </c>
      <c r="C54" s="116"/>
      <c r="D54" s="116"/>
      <c r="E54" s="56" t="str">
        <f>I10</f>
        <v>NAVEIL 2</v>
      </c>
      <c r="F54" s="116"/>
      <c r="G54" s="117"/>
      <c r="I54" s="1"/>
    </row>
    <row r="55" spans="2:9" ht="12.75">
      <c r="B55" s="322" t="str">
        <f>I15</f>
        <v>VENDOME 2</v>
      </c>
      <c r="C55" s="323"/>
      <c r="D55" s="319"/>
      <c r="E55" s="328" t="str">
        <f>I12</f>
        <v>ROMORANTIN 2</v>
      </c>
      <c r="F55" s="318"/>
      <c r="G55" s="318"/>
      <c r="I55" s="1"/>
    </row>
    <row r="56" spans="2:9" ht="12.75">
      <c r="B56" s="48"/>
      <c r="C56" s="97"/>
      <c r="D56" s="97"/>
      <c r="E56" s="48"/>
      <c r="F56" s="48"/>
      <c r="G56" s="48"/>
      <c r="I56" s="1"/>
    </row>
    <row r="57" spans="1:9" ht="12.75">
      <c r="A57" s="20"/>
      <c r="B57" s="126" t="s">
        <v>257</v>
      </c>
      <c r="C57" s="466">
        <v>42985</v>
      </c>
      <c r="D57" s="118" t="s">
        <v>1</v>
      </c>
      <c r="E57" s="450" t="s">
        <v>171</v>
      </c>
      <c r="F57" s="52"/>
      <c r="G57" s="108"/>
      <c r="I57" s="1"/>
    </row>
    <row r="58" spans="2:9" ht="12.75">
      <c r="B58" s="4"/>
      <c r="C58" s="70"/>
      <c r="D58" s="70"/>
      <c r="E58" s="4"/>
      <c r="F58" s="4"/>
      <c r="G58" s="4"/>
      <c r="I58" s="1"/>
    </row>
    <row r="59" spans="2:9" ht="12.75">
      <c r="B59" s="5" t="s">
        <v>2</v>
      </c>
      <c r="C59" s="71" t="s">
        <v>3</v>
      </c>
      <c r="D59" s="71" t="s">
        <v>4</v>
      </c>
      <c r="E59" s="5" t="s">
        <v>2</v>
      </c>
      <c r="F59" s="5" t="s">
        <v>3</v>
      </c>
      <c r="G59" s="50" t="s">
        <v>4</v>
      </c>
      <c r="I59" s="1"/>
    </row>
    <row r="60" spans="2:9" ht="12.75">
      <c r="B60" s="51" t="str">
        <f>I10</f>
        <v>NAVEIL 2</v>
      </c>
      <c r="C60" s="103"/>
      <c r="D60" s="103"/>
      <c r="E60" s="51" t="str">
        <f>I13</f>
        <v>SALBRIS 2</v>
      </c>
      <c r="F60" s="103"/>
      <c r="G60" s="107"/>
      <c r="I60" s="1"/>
    </row>
    <row r="61" spans="2:7" ht="12.75">
      <c r="B61" s="5" t="str">
        <f>I12</f>
        <v>ROMORANTIN 2</v>
      </c>
      <c r="C61" s="71"/>
      <c r="D61" s="71"/>
      <c r="E61" s="5" t="str">
        <f>I9</f>
        <v>St AIGNAN-SUR-CHER</v>
      </c>
      <c r="F61" s="71"/>
      <c r="G61" s="106"/>
    </row>
    <row r="62" spans="2:7" ht="12.75">
      <c r="B62" s="51" t="str">
        <f>I15</f>
        <v>VENDOME 2</v>
      </c>
      <c r="C62" s="103"/>
      <c r="D62" s="103"/>
      <c r="E62" s="51" t="str">
        <f>I8</f>
        <v>LAMOTTE BEUVRON 1</v>
      </c>
      <c r="F62" s="103"/>
      <c r="G62" s="107"/>
    </row>
    <row r="63" spans="2:9" ht="12.75">
      <c r="B63" s="5" t="str">
        <f>I16</f>
        <v>MONTRICHARD 1</v>
      </c>
      <c r="C63" s="71"/>
      <c r="D63" s="71"/>
      <c r="E63" s="5" t="str">
        <f>I7</f>
        <v>CHOUZY-S-CISSE 1</v>
      </c>
      <c r="F63" s="71"/>
      <c r="G63" s="106"/>
      <c r="I63" s="1"/>
    </row>
    <row r="64" spans="2:9" ht="12.75">
      <c r="B64" s="322" t="str">
        <f>I11</f>
        <v>MER 1 </v>
      </c>
      <c r="C64" s="318"/>
      <c r="D64" s="321"/>
      <c r="E64" s="322" t="str">
        <f>I14</f>
        <v>SELLES SUR CHER 2</v>
      </c>
      <c r="F64" s="321"/>
      <c r="G64" s="318"/>
      <c r="H64" s="15"/>
      <c r="I64" s="1"/>
    </row>
    <row r="65" spans="2:9" ht="12.75">
      <c r="B65" s="47"/>
      <c r="C65" s="4"/>
      <c r="D65" s="47"/>
      <c r="E65" s="4"/>
      <c r="F65" s="47"/>
      <c r="G65" s="47"/>
      <c r="I65" s="1"/>
    </row>
    <row r="66" spans="2:7" ht="12.75">
      <c r="B66" s="314" t="s">
        <v>258</v>
      </c>
      <c r="C66" s="467">
        <v>43006</v>
      </c>
      <c r="D66" s="314" t="s">
        <v>142</v>
      </c>
      <c r="E66" s="452" t="s">
        <v>172</v>
      </c>
      <c r="F66" s="315"/>
      <c r="G66" s="316"/>
    </row>
    <row r="67" spans="2:9" ht="12.75">
      <c r="B67" s="40"/>
      <c r="C67" s="4"/>
      <c r="D67" s="4"/>
      <c r="E67" s="4"/>
      <c r="F67" s="4"/>
      <c r="G67" s="4"/>
      <c r="I67" s="1"/>
    </row>
    <row r="68" spans="2:9" ht="12.75">
      <c r="B68" s="54" t="s">
        <v>2</v>
      </c>
      <c r="C68" s="55" t="s">
        <v>3</v>
      </c>
      <c r="D68" s="55" t="s">
        <v>4</v>
      </c>
      <c r="E68" s="55" t="s">
        <v>2</v>
      </c>
      <c r="F68" s="332" t="s">
        <v>3</v>
      </c>
      <c r="G68" s="332" t="s">
        <v>4</v>
      </c>
      <c r="I68" s="1"/>
    </row>
    <row r="69" spans="2:9" ht="12.75">
      <c r="B69" s="331" t="str">
        <f>I14</f>
        <v>SELLES SUR CHER 2</v>
      </c>
      <c r="C69" s="322"/>
      <c r="D69" s="322"/>
      <c r="E69" s="322" t="str">
        <f>I13</f>
        <v>SALBRIS 2</v>
      </c>
      <c r="F69" s="329"/>
      <c r="G69" s="329"/>
      <c r="I69" s="8"/>
    </row>
    <row r="70" spans="2:9" ht="12.75">
      <c r="B70" s="5" t="str">
        <f>I11</f>
        <v>MER 1 </v>
      </c>
      <c r="C70" s="56"/>
      <c r="D70" s="56"/>
      <c r="E70" s="56" t="str">
        <f>I8</f>
        <v>LAMOTTE BEUVRON 1</v>
      </c>
      <c r="F70" s="334"/>
      <c r="G70" s="334"/>
      <c r="I70" s="8"/>
    </row>
    <row r="71" spans="2:9" ht="12.75">
      <c r="B71" s="331" t="str">
        <f>I16</f>
        <v>MONTRICHARD 1</v>
      </c>
      <c r="C71" s="322"/>
      <c r="D71" s="322"/>
      <c r="E71" s="322" t="str">
        <f>I9</f>
        <v>St AIGNAN-SUR-CHER</v>
      </c>
      <c r="F71" s="329"/>
      <c r="G71" s="329"/>
      <c r="I71" s="1"/>
    </row>
    <row r="72" spans="2:9" ht="12.75">
      <c r="B72" s="49" t="str">
        <f>I15</f>
        <v>VENDOME 2</v>
      </c>
      <c r="C72" s="56"/>
      <c r="D72" s="56"/>
      <c r="E72" s="56" t="str">
        <f>I7</f>
        <v>CHOUZY-S-CISSE 1</v>
      </c>
      <c r="F72" s="334"/>
      <c r="G72" s="334"/>
      <c r="I72" s="1"/>
    </row>
    <row r="73" spans="2:9" ht="12.75">
      <c r="B73" s="328" t="str">
        <f>I12</f>
        <v>ROMORANTIN 2</v>
      </c>
      <c r="C73" s="328"/>
      <c r="D73" s="328"/>
      <c r="E73" s="328" t="str">
        <f>I10</f>
        <v>NAVEIL 2</v>
      </c>
      <c r="F73" s="322"/>
      <c r="G73" s="322"/>
      <c r="I73" s="1"/>
    </row>
    <row r="74" spans="2:9" ht="12.75">
      <c r="B74" s="4"/>
      <c r="C74" s="4"/>
      <c r="D74" s="4"/>
      <c r="E74" s="4"/>
      <c r="F74" s="4"/>
      <c r="G74" s="4"/>
      <c r="I74" s="1"/>
    </row>
    <row r="75" spans="2:9" ht="12.75">
      <c r="B75" s="314" t="s">
        <v>262</v>
      </c>
      <c r="C75" s="465">
        <v>43006</v>
      </c>
      <c r="D75" s="315" t="s">
        <v>1</v>
      </c>
      <c r="E75" s="349" t="s">
        <v>173</v>
      </c>
      <c r="F75" s="315"/>
      <c r="G75" s="316"/>
      <c r="I75" s="1"/>
    </row>
    <row r="76" spans="2:9" ht="12.75">
      <c r="B76" s="4"/>
      <c r="C76" s="4"/>
      <c r="D76" s="4"/>
      <c r="E76" s="4"/>
      <c r="F76" s="4"/>
      <c r="G76" s="4"/>
      <c r="I76" s="1"/>
    </row>
    <row r="77" spans="2:9" ht="12.75">
      <c r="B77" s="392" t="s">
        <v>2</v>
      </c>
      <c r="C77" s="407" t="s">
        <v>3</v>
      </c>
      <c r="D77" s="407" t="s">
        <v>4</v>
      </c>
      <c r="E77" s="407" t="s">
        <v>2</v>
      </c>
      <c r="F77" s="407" t="s">
        <v>3</v>
      </c>
      <c r="G77" s="407" t="s">
        <v>4</v>
      </c>
      <c r="I77" s="402"/>
    </row>
    <row r="78" spans="2:9" ht="12.75">
      <c r="B78" s="391" t="str">
        <f>I8</f>
        <v>LAMOTTE BEUVRON 1</v>
      </c>
      <c r="C78" s="329"/>
      <c r="D78" s="329"/>
      <c r="E78" s="389" t="str">
        <f>I16</f>
        <v>MONTRICHARD 1</v>
      </c>
      <c r="F78" s="329"/>
      <c r="G78" s="329"/>
      <c r="I78" s="1"/>
    </row>
    <row r="79" spans="2:9" ht="12.75">
      <c r="B79" s="405" t="str">
        <f>I13</f>
        <v>SALBRIS 2</v>
      </c>
      <c r="C79" s="334"/>
      <c r="D79" s="334"/>
      <c r="E79" s="406" t="str">
        <f>I11</f>
        <v>MER 1 </v>
      </c>
      <c r="F79" s="334"/>
      <c r="G79" s="334"/>
      <c r="I79" s="1"/>
    </row>
    <row r="80" spans="2:9" ht="12.75">
      <c r="B80" s="395" t="str">
        <f>I9</f>
        <v>St AIGNAN-SUR-CHER</v>
      </c>
      <c r="C80" s="340"/>
      <c r="D80" s="340"/>
      <c r="E80" s="394" t="str">
        <f>I14</f>
        <v>SELLES SUR CHER 2</v>
      </c>
      <c r="F80" s="340"/>
      <c r="G80" s="340"/>
      <c r="I80" s="1"/>
    </row>
    <row r="81" spans="2:9" ht="12.75">
      <c r="B81" s="405" t="str">
        <f>I7</f>
        <v>CHOUZY-S-CISSE 1</v>
      </c>
      <c r="C81" s="334"/>
      <c r="D81" s="334"/>
      <c r="E81" s="406" t="str">
        <f>I12</f>
        <v>ROMORANTIN 2</v>
      </c>
      <c r="F81" s="334"/>
      <c r="G81" s="334"/>
      <c r="I81" s="1"/>
    </row>
    <row r="82" spans="2:9" ht="12.75">
      <c r="B82" s="408" t="str">
        <f>I10</f>
        <v>NAVEIL 2</v>
      </c>
      <c r="C82" s="322"/>
      <c r="D82" s="322"/>
      <c r="E82" s="408" t="str">
        <f>I15</f>
        <v>VENDOME 2</v>
      </c>
      <c r="F82" s="322"/>
      <c r="G82" s="328"/>
      <c r="H82" s="15"/>
      <c r="I82" s="1"/>
    </row>
    <row r="83" spans="2:9" ht="12.75">
      <c r="B83" s="336"/>
      <c r="C83" s="37"/>
      <c r="D83" s="37"/>
      <c r="E83" s="336"/>
      <c r="F83" s="37"/>
      <c r="G83" s="37"/>
      <c r="I83" s="1"/>
    </row>
    <row r="84" spans="2:9" ht="12.75">
      <c r="B84" s="37"/>
      <c r="C84" s="37"/>
      <c r="D84" s="37"/>
      <c r="E84" s="37"/>
      <c r="F84" s="37"/>
      <c r="G84" s="37"/>
      <c r="I84" s="1"/>
    </row>
    <row r="85" spans="2:9" ht="12.75">
      <c r="B85" s="37"/>
      <c r="C85" s="37"/>
      <c r="D85" s="37"/>
      <c r="E85" s="37"/>
      <c r="F85" s="37"/>
      <c r="G85" s="37"/>
      <c r="I85" s="1"/>
    </row>
    <row r="86" spans="2:9" ht="12.75">
      <c r="B86" s="37"/>
      <c r="C86" s="37"/>
      <c r="D86" s="37"/>
      <c r="E86" s="37"/>
      <c r="F86" s="37"/>
      <c r="G86" s="37"/>
      <c r="I86" s="1"/>
    </row>
    <row r="87" spans="2:9" ht="12.75">
      <c r="B87" s="37"/>
      <c r="C87" s="37"/>
      <c r="D87" s="37"/>
      <c r="E87" s="37"/>
      <c r="F87" s="37"/>
      <c r="G87" s="37"/>
      <c r="I87" s="1"/>
    </row>
    <row r="88" spans="2:9" ht="12.75">
      <c r="B88" s="37"/>
      <c r="C88" s="37"/>
      <c r="D88" s="37"/>
      <c r="E88" s="37"/>
      <c r="F88" s="37"/>
      <c r="G88" s="37"/>
      <c r="I88" s="1"/>
    </row>
    <row r="89" spans="2:9" ht="12.75">
      <c r="B89" s="37"/>
      <c r="C89" s="38"/>
      <c r="D89" s="37"/>
      <c r="E89" s="524"/>
      <c r="F89" s="524"/>
      <c r="G89" s="524"/>
      <c r="I89" s="1"/>
    </row>
    <row r="90" spans="2:9" ht="12.75">
      <c r="B90" s="37"/>
      <c r="C90" s="37"/>
      <c r="D90" s="37"/>
      <c r="E90" s="37"/>
      <c r="F90" s="37"/>
      <c r="G90" s="37"/>
      <c r="I90" s="1"/>
    </row>
    <row r="91" spans="2:9" ht="12.75">
      <c r="B91" s="37"/>
      <c r="C91" s="37"/>
      <c r="D91" s="37"/>
      <c r="E91" s="37"/>
      <c r="F91" s="37"/>
      <c r="G91" s="37"/>
      <c r="I91" s="1"/>
    </row>
    <row r="92" spans="2:9" ht="12.75">
      <c r="B92" s="37"/>
      <c r="C92" s="37"/>
      <c r="D92" s="37"/>
      <c r="E92" s="37"/>
      <c r="F92" s="37"/>
      <c r="G92" s="37"/>
      <c r="I92" s="1"/>
    </row>
    <row r="93" spans="2:9" ht="12.75">
      <c r="B93" s="37"/>
      <c r="C93" s="37"/>
      <c r="D93" s="37"/>
      <c r="E93" s="37"/>
      <c r="F93" s="37"/>
      <c r="G93" s="37"/>
      <c r="I93" s="1"/>
    </row>
    <row r="94" spans="2:9" ht="12.75">
      <c r="B94" s="37"/>
      <c r="C94" s="37"/>
      <c r="D94" s="37"/>
      <c r="E94" s="37"/>
      <c r="F94" s="37"/>
      <c r="G94" s="37"/>
      <c r="I94" s="1"/>
    </row>
    <row r="95" spans="2:9" ht="12.75">
      <c r="B95" s="37"/>
      <c r="C95" s="37"/>
      <c r="D95" s="37"/>
      <c r="E95" s="37"/>
      <c r="F95" s="37"/>
      <c r="G95" s="37"/>
      <c r="I95" s="1"/>
    </row>
    <row r="96" spans="2:9" ht="12.75">
      <c r="B96" s="4"/>
      <c r="C96" s="4"/>
      <c r="D96" s="4"/>
      <c r="E96" s="4"/>
      <c r="F96" s="4"/>
      <c r="G96" s="4"/>
      <c r="I96" s="1"/>
    </row>
    <row r="97" spans="2:9" ht="12.75">
      <c r="B97" s="4"/>
      <c r="C97" s="4"/>
      <c r="D97" s="4"/>
      <c r="E97" s="4"/>
      <c r="F97" s="4"/>
      <c r="G97" s="4"/>
      <c r="I97" s="1"/>
    </row>
    <row r="98" spans="2:9" ht="12.75">
      <c r="B98" s="4"/>
      <c r="C98" s="4"/>
      <c r="D98" s="4"/>
      <c r="E98" s="4"/>
      <c r="F98" s="4"/>
      <c r="G98" s="4"/>
      <c r="I98" s="1"/>
    </row>
  </sheetData>
  <sheetProtection/>
  <mergeCells count="8">
    <mergeCell ref="B2:G2"/>
    <mergeCell ref="E3:F3"/>
    <mergeCell ref="I5:J5"/>
    <mergeCell ref="E12:F12"/>
    <mergeCell ref="E89:G89"/>
    <mergeCell ref="E21:F21"/>
    <mergeCell ref="E30:F30"/>
    <mergeCell ref="E39:F3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7"/>
  <sheetViews>
    <sheetView zoomScale="110" zoomScaleNormal="110" zoomScalePageLayoutView="0" workbookViewId="0" topLeftCell="A37">
      <selection activeCell="K74" sqref="K74"/>
    </sheetView>
  </sheetViews>
  <sheetFormatPr defaultColWidth="11.421875" defaultRowHeight="12.75"/>
  <cols>
    <col min="1" max="1" width="3.421875" style="0" customWidth="1"/>
    <col min="2" max="2" width="20.140625" style="0" customWidth="1"/>
    <col min="3" max="3" width="10.00390625" style="0" customWidth="1"/>
    <col min="4" max="4" width="7.7109375" style="0" customWidth="1"/>
    <col min="5" max="5" width="20.28125" style="0" customWidth="1"/>
    <col min="6" max="6" width="7.140625" style="0" customWidth="1"/>
    <col min="7" max="8" width="6.00390625" style="0" customWidth="1"/>
    <col min="9" max="9" width="19.00390625" style="0" customWidth="1"/>
    <col min="10" max="10" width="7.28125" style="0" customWidth="1"/>
    <col min="11" max="14" width="2.8515625" style="0" customWidth="1"/>
    <col min="15" max="15" width="7.140625" style="0" customWidth="1"/>
    <col min="16" max="17" width="8.140625" style="0" customWidth="1"/>
    <col min="18" max="18" width="6.140625" style="0" customWidth="1"/>
    <col min="19" max="20" width="2.8515625" style="0" customWidth="1"/>
  </cols>
  <sheetData>
    <row r="1" spans="2:9" ht="13.5" thickBot="1">
      <c r="B1" s="525" t="s">
        <v>104</v>
      </c>
      <c r="C1" s="526"/>
      <c r="D1" s="526"/>
      <c r="E1" s="526"/>
      <c r="F1" s="526"/>
      <c r="G1" s="527"/>
      <c r="I1" s="1"/>
    </row>
    <row r="2" spans="2:9" ht="12.75">
      <c r="B2" s="34"/>
      <c r="C2" s="4"/>
      <c r="D2" s="4"/>
      <c r="E2" s="4"/>
      <c r="F2" s="4"/>
      <c r="G2" s="4"/>
      <c r="I2" s="1"/>
    </row>
    <row r="3" spans="2:9" ht="12.75">
      <c r="B3" s="347" t="s">
        <v>260</v>
      </c>
      <c r="C3" s="180">
        <v>42845</v>
      </c>
      <c r="D3" s="89" t="s">
        <v>1</v>
      </c>
      <c r="E3" s="418" t="s">
        <v>148</v>
      </c>
      <c r="F3" s="229"/>
      <c r="G3" s="181"/>
      <c r="I3" s="1"/>
    </row>
    <row r="4" spans="2:20" ht="12.75">
      <c r="B4" s="182"/>
      <c r="C4" s="183"/>
      <c r="D4" s="183"/>
      <c r="E4" s="182"/>
      <c r="F4" s="182"/>
      <c r="G4" s="182"/>
      <c r="I4" s="1"/>
      <c r="M4" s="14"/>
      <c r="Q4" s="14"/>
      <c r="S4" s="14"/>
      <c r="T4" s="14"/>
    </row>
    <row r="5" spans="2:21" ht="12.75">
      <c r="B5" s="151" t="s">
        <v>2</v>
      </c>
      <c r="C5" s="152" t="s">
        <v>3</v>
      </c>
      <c r="D5" s="152" t="s">
        <v>4</v>
      </c>
      <c r="E5" s="151" t="s">
        <v>2</v>
      </c>
      <c r="F5" s="151" t="s">
        <v>3</v>
      </c>
      <c r="G5" s="151" t="s">
        <v>4</v>
      </c>
      <c r="I5" s="513" t="s">
        <v>82</v>
      </c>
      <c r="J5" s="513"/>
      <c r="K5" s="35" t="s">
        <v>26</v>
      </c>
      <c r="L5" s="36" t="s">
        <v>27</v>
      </c>
      <c r="M5" s="35" t="s">
        <v>28</v>
      </c>
      <c r="N5" s="36" t="s">
        <v>29</v>
      </c>
      <c r="O5" s="35" t="s">
        <v>30</v>
      </c>
      <c r="P5" s="35" t="s">
        <v>31</v>
      </c>
      <c r="Q5" s="35" t="s">
        <v>32</v>
      </c>
      <c r="R5" s="136" t="s">
        <v>58</v>
      </c>
      <c r="S5" s="130" t="s">
        <v>57</v>
      </c>
      <c r="T5" s="130" t="s">
        <v>29</v>
      </c>
      <c r="U5" s="15"/>
    </row>
    <row r="6" spans="2:20" ht="12.75">
      <c r="B6" s="343" t="str">
        <f>I7</f>
        <v>CHOUZY-S-CISSE 2</v>
      </c>
      <c r="C6" s="344"/>
      <c r="D6" s="344"/>
      <c r="E6" s="343" t="str">
        <f>I8</f>
        <v>MARCHENOIR</v>
      </c>
      <c r="F6" s="344"/>
      <c r="G6" s="344"/>
      <c r="I6" s="159" t="s">
        <v>12</v>
      </c>
      <c r="J6" s="160" t="s">
        <v>4</v>
      </c>
      <c r="K6" s="161"/>
      <c r="L6" s="176"/>
      <c r="M6" s="162"/>
      <c r="N6" s="162"/>
      <c r="O6" s="162"/>
      <c r="P6" s="162"/>
      <c r="Q6" s="163"/>
      <c r="R6" s="160"/>
      <c r="S6" s="160"/>
      <c r="T6" s="2"/>
    </row>
    <row r="7" spans="2:20" ht="12.75">
      <c r="B7" s="341" t="str">
        <f>I9</f>
        <v>VENDOME 3</v>
      </c>
      <c r="C7" s="342"/>
      <c r="D7" s="342"/>
      <c r="E7" s="341" t="str">
        <f>I10</f>
        <v>MONTOIRE-S-LOIR</v>
      </c>
      <c r="F7" s="342"/>
      <c r="G7" s="342"/>
      <c r="I7" s="159" t="s">
        <v>87</v>
      </c>
      <c r="J7" s="159">
        <f>D6+G18+G27+D32+D41+D53+G62+G70+D78</f>
        <v>0</v>
      </c>
      <c r="K7" s="159"/>
      <c r="L7" s="431"/>
      <c r="M7" s="159"/>
      <c r="N7" s="432"/>
      <c r="O7" s="400">
        <f>C6+F18+F27+C32+C41+C53+F62+F70+C78</f>
        <v>0</v>
      </c>
      <c r="P7" s="159">
        <f>F6+C18+C27+F32+F41+F53+C62+C70+F78</f>
        <v>0</v>
      </c>
      <c r="Q7" s="258">
        <f aca="true" t="shared" si="0" ref="Q7:Q16">O7-P7</f>
        <v>0</v>
      </c>
      <c r="R7" s="159">
        <f aca="true" t="shared" si="1" ref="R7:R16">O7+P7</f>
        <v>0</v>
      </c>
      <c r="S7" s="160"/>
      <c r="T7" s="2"/>
    </row>
    <row r="8" spans="2:20" ht="12.75">
      <c r="B8" s="343" t="str">
        <f>I11</f>
        <v>MONT-P-CHAMBORD 2</v>
      </c>
      <c r="C8" s="344"/>
      <c r="D8" s="344"/>
      <c r="E8" s="343" t="str">
        <f>I12</f>
        <v>MER 2</v>
      </c>
      <c r="F8" s="344"/>
      <c r="G8" s="344"/>
      <c r="I8" s="159" t="s">
        <v>49</v>
      </c>
      <c r="J8" s="159">
        <f>G6+D16+D24+G33+D42+D51+G59+G67+D76</f>
        <v>0</v>
      </c>
      <c r="K8" s="159"/>
      <c r="L8" s="431"/>
      <c r="M8" s="160"/>
      <c r="N8" s="400"/>
      <c r="O8" s="400">
        <f>F6+C16+C24+F33+C42+C51+F59+F67+C76</f>
        <v>0</v>
      </c>
      <c r="P8" s="159">
        <f>C6+F16+F24+C33+F42+F51+C59+C67+F76</f>
        <v>0</v>
      </c>
      <c r="Q8" s="258">
        <f t="shared" si="0"/>
        <v>0</v>
      </c>
      <c r="R8" s="159">
        <f t="shared" si="1"/>
        <v>0</v>
      </c>
      <c r="S8" s="160"/>
      <c r="T8" s="2"/>
    </row>
    <row r="9" spans="2:20" ht="12.75">
      <c r="B9" s="341" t="str">
        <f>I13</f>
        <v>OUCQUES 2</v>
      </c>
      <c r="C9" s="342"/>
      <c r="D9" s="342"/>
      <c r="E9" s="341" t="str">
        <f>I14</f>
        <v>ROMORANTIN 3</v>
      </c>
      <c r="F9" s="342"/>
      <c r="G9" s="342"/>
      <c r="I9" s="159" t="s">
        <v>246</v>
      </c>
      <c r="J9" s="159">
        <f>D7+D15+D23+G32+G42+D50+G61+G68+D75</f>
        <v>0</v>
      </c>
      <c r="K9" s="159"/>
      <c r="L9" s="431"/>
      <c r="M9" s="159"/>
      <c r="N9" s="400"/>
      <c r="O9" s="159">
        <f>C7+C15+C23+F32+F42+C50+F61+F68+C75</f>
        <v>0</v>
      </c>
      <c r="P9" s="401">
        <f>F7+F15+F23+C32+C42+F50+C61+C68+F75</f>
        <v>0</v>
      </c>
      <c r="Q9" s="159">
        <f t="shared" si="0"/>
        <v>0</v>
      </c>
      <c r="R9" s="159">
        <f t="shared" si="1"/>
        <v>0</v>
      </c>
      <c r="S9" s="160"/>
      <c r="T9" s="2"/>
    </row>
    <row r="10" spans="2:20" ht="12.75">
      <c r="B10" s="343" t="str">
        <f>I15</f>
        <v>SAVIGNY-S-BRAYE 1</v>
      </c>
      <c r="C10" s="344"/>
      <c r="D10" s="344"/>
      <c r="E10" s="343" t="str">
        <f>I16</f>
        <v>SELOMMES</v>
      </c>
      <c r="F10" s="344"/>
      <c r="G10" s="344"/>
      <c r="I10" s="159" t="s">
        <v>88</v>
      </c>
      <c r="J10" s="159">
        <f>G7+D17+D25+D33+G41+D52+G60+G69+D77</f>
        <v>0</v>
      </c>
      <c r="K10" s="159"/>
      <c r="L10" s="357"/>
      <c r="M10" s="159"/>
      <c r="N10" s="159"/>
      <c r="O10" s="159">
        <f>F7+C17+C25+C33+F41+C52+F60+F69+C77</f>
        <v>0</v>
      </c>
      <c r="P10" s="401">
        <f>C7+F17+F25+F33+C41+F52+C60+C69+F77</f>
        <v>0</v>
      </c>
      <c r="Q10" s="159">
        <f t="shared" si="0"/>
        <v>0</v>
      </c>
      <c r="R10" s="159">
        <f t="shared" si="1"/>
        <v>0</v>
      </c>
      <c r="S10" s="160"/>
      <c r="T10" s="2"/>
    </row>
    <row r="11" spans="2:20" ht="12.75">
      <c r="B11" s="122"/>
      <c r="C11" s="123"/>
      <c r="D11" s="123"/>
      <c r="E11" s="222"/>
      <c r="F11" s="123"/>
      <c r="G11" s="124"/>
      <c r="I11" s="164" t="s">
        <v>50</v>
      </c>
      <c r="J11" s="159">
        <f>D8+G15+G25+D34+G44+G53+D59+G71+D79</f>
        <v>0</v>
      </c>
      <c r="K11" s="168"/>
      <c r="L11" s="168"/>
      <c r="M11" s="178"/>
      <c r="N11" s="358"/>
      <c r="O11" s="159">
        <f>C8+F15+F25+C34+F44+F53+C59+F71+C79</f>
        <v>0</v>
      </c>
      <c r="P11" s="159">
        <f>F8+C15+C25+F34+C44+C53+F59+C71+F79</f>
        <v>0</v>
      </c>
      <c r="Q11" s="177">
        <f t="shared" si="0"/>
        <v>0</v>
      </c>
      <c r="R11" s="159">
        <f t="shared" si="1"/>
        <v>0</v>
      </c>
      <c r="S11" s="160"/>
      <c r="T11" s="2"/>
    </row>
    <row r="12" spans="2:20" ht="12.75">
      <c r="B12" s="347" t="s">
        <v>261</v>
      </c>
      <c r="C12" s="180">
        <v>42873</v>
      </c>
      <c r="D12" s="89" t="s">
        <v>142</v>
      </c>
      <c r="E12" s="497" t="s">
        <v>149</v>
      </c>
      <c r="F12" s="498"/>
      <c r="G12" s="184"/>
      <c r="I12" s="164" t="s">
        <v>90</v>
      </c>
      <c r="J12" s="159">
        <f>G8+D18+G26+G35+D45+G52+D63+D68+G76</f>
        <v>0</v>
      </c>
      <c r="K12" s="168"/>
      <c r="L12" s="169"/>
      <c r="M12" s="168"/>
      <c r="N12" s="168"/>
      <c r="O12" s="159">
        <f>F8+C18+F26+F35+C45+F52+C63+C68+F76</f>
        <v>0</v>
      </c>
      <c r="P12" s="159">
        <f>C8+F18+C26+C35+F45+C52+F63+F68+C76</f>
        <v>0</v>
      </c>
      <c r="Q12" s="177">
        <f t="shared" si="0"/>
        <v>0</v>
      </c>
      <c r="R12" s="159">
        <f t="shared" si="1"/>
        <v>0</v>
      </c>
      <c r="S12" s="160"/>
      <c r="T12" s="2"/>
    </row>
    <row r="13" spans="2:20" ht="12.75">
      <c r="B13" s="182"/>
      <c r="C13" s="183"/>
      <c r="D13" s="183"/>
      <c r="E13" s="299"/>
      <c r="F13" s="182"/>
      <c r="G13" s="182"/>
      <c r="I13" s="164" t="s">
        <v>89</v>
      </c>
      <c r="J13" s="159">
        <f>D9+G16+G23+D36+G45+G54+D60+D71+G78</f>
        <v>0</v>
      </c>
      <c r="K13" s="168"/>
      <c r="L13" s="167"/>
      <c r="M13" s="168"/>
      <c r="N13" s="167"/>
      <c r="O13" s="159">
        <f>C9+F16+F23+C36+F45+F54+C60+C71+F78</f>
        <v>0</v>
      </c>
      <c r="P13" s="159">
        <f>F9+C16+C23+F36+C45+C54+F60+F71+C78</f>
        <v>0</v>
      </c>
      <c r="Q13" s="177">
        <f t="shared" si="0"/>
        <v>0</v>
      </c>
      <c r="R13" s="159">
        <f t="shared" si="1"/>
        <v>0</v>
      </c>
      <c r="S13" s="160"/>
      <c r="T13" s="2"/>
    </row>
    <row r="14" spans="2:20" ht="12.75">
      <c r="B14" s="151" t="s">
        <v>2</v>
      </c>
      <c r="C14" s="152" t="s">
        <v>3</v>
      </c>
      <c r="D14" s="152" t="s">
        <v>4</v>
      </c>
      <c r="E14" s="151" t="s">
        <v>2</v>
      </c>
      <c r="F14" s="151" t="s">
        <v>3</v>
      </c>
      <c r="G14" s="151" t="s">
        <v>4</v>
      </c>
      <c r="I14" s="164" t="s">
        <v>44</v>
      </c>
      <c r="J14" s="159">
        <f>G9+D19+D27+G34+D43+G50+G63+D67+G77</f>
        <v>0</v>
      </c>
      <c r="K14" s="168"/>
      <c r="L14" s="168"/>
      <c r="M14" s="168"/>
      <c r="N14" s="168"/>
      <c r="O14" s="159">
        <f>F9+C19+C27+F34+C43+F50+F63+C67+F77</f>
        <v>0</v>
      </c>
      <c r="P14" s="159">
        <f>C9+F19+F27+C34+F43+C50+C63+F67+C77</f>
        <v>0</v>
      </c>
      <c r="Q14" s="177">
        <f t="shared" si="0"/>
        <v>0</v>
      </c>
      <c r="R14" s="159">
        <f t="shared" si="1"/>
        <v>0</v>
      </c>
      <c r="S14" s="160"/>
      <c r="T14" s="2"/>
    </row>
    <row r="15" spans="2:20" ht="12.75">
      <c r="B15" s="359" t="str">
        <f>I9</f>
        <v>VENDOME 3</v>
      </c>
      <c r="C15" s="360"/>
      <c r="D15" s="360"/>
      <c r="E15" s="359" t="str">
        <f>I11</f>
        <v>MONT-P-CHAMBORD 2</v>
      </c>
      <c r="F15" s="359"/>
      <c r="G15" s="359"/>
      <c r="I15" s="164" t="s">
        <v>247</v>
      </c>
      <c r="J15" s="159">
        <f>D10+G17+G24+D35+G43+D54+D61+D70+G79</f>
        <v>0</v>
      </c>
      <c r="K15" s="168"/>
      <c r="L15" s="178"/>
      <c r="M15" s="178"/>
      <c r="N15" s="178"/>
      <c r="O15" s="159">
        <f>C10+F17+F24+C35+F43+C54+C61+C70+F79</f>
        <v>0</v>
      </c>
      <c r="P15" s="159">
        <f>F10+C17+C24+F35+C43+F54+F61+F70+C79</f>
        <v>0</v>
      </c>
      <c r="Q15" s="177">
        <f t="shared" si="0"/>
        <v>0</v>
      </c>
      <c r="R15" s="159">
        <f t="shared" si="1"/>
        <v>0</v>
      </c>
      <c r="S15" s="160"/>
      <c r="T15" s="2"/>
    </row>
    <row r="16" spans="2:20" ht="12.75">
      <c r="B16" s="341" t="str">
        <f>I8</f>
        <v>MARCHENOIR</v>
      </c>
      <c r="C16" s="342"/>
      <c r="D16" s="342"/>
      <c r="E16" s="341" t="str">
        <f>I13</f>
        <v>OUCQUES 2</v>
      </c>
      <c r="F16" s="342"/>
      <c r="G16" s="342"/>
      <c r="I16" s="164" t="s">
        <v>55</v>
      </c>
      <c r="J16" s="298">
        <f>G10+G19+D26+G36+D44+G51+D62+D69+G75</f>
        <v>0</v>
      </c>
      <c r="K16" s="168"/>
      <c r="L16" s="178"/>
      <c r="M16" s="178"/>
      <c r="N16" s="178"/>
      <c r="O16" s="159">
        <f>F10+F19+C26+F36+C44+F51+C62+C69+F75</f>
        <v>0</v>
      </c>
      <c r="P16" s="159">
        <f>C10+C19+F26+C36+F44+C51+F62+F69+C75</f>
        <v>0</v>
      </c>
      <c r="Q16" s="177">
        <f t="shared" si="0"/>
        <v>0</v>
      </c>
      <c r="R16" s="159">
        <f t="shared" si="1"/>
        <v>0</v>
      </c>
      <c r="S16" s="160"/>
      <c r="T16" s="2"/>
    </row>
    <row r="17" spans="2:16" ht="12.75">
      <c r="B17" s="359" t="str">
        <f>I10</f>
        <v>MONTOIRE-S-LOIR</v>
      </c>
      <c r="C17" s="360"/>
      <c r="D17" s="360"/>
      <c r="E17" s="359" t="str">
        <f>I15</f>
        <v>SAVIGNY-S-BRAYE 1</v>
      </c>
      <c r="F17" s="360"/>
      <c r="G17" s="360"/>
      <c r="I17" s="1"/>
      <c r="N17" s="17"/>
      <c r="O17" s="17"/>
      <c r="P17" s="100"/>
    </row>
    <row r="18" spans="2:9" ht="12.75">
      <c r="B18" s="341" t="str">
        <f>I12</f>
        <v>MER 2</v>
      </c>
      <c r="C18" s="342"/>
      <c r="D18" s="342"/>
      <c r="E18" s="341" t="str">
        <f>I7</f>
        <v>CHOUZY-S-CISSE 2</v>
      </c>
      <c r="F18" s="342"/>
      <c r="G18" s="342"/>
      <c r="I18" s="1"/>
    </row>
    <row r="19" spans="2:18" ht="12.75">
      <c r="B19" s="361" t="str">
        <f>I14</f>
        <v>ROMORANTIN 3</v>
      </c>
      <c r="C19" s="360"/>
      <c r="D19" s="362"/>
      <c r="E19" s="359" t="str">
        <f>I16</f>
        <v>SELOMMES</v>
      </c>
      <c r="F19" s="360"/>
      <c r="G19" s="360"/>
      <c r="I19" s="243" t="s">
        <v>99</v>
      </c>
      <c r="J19" s="244" t="s">
        <v>4</v>
      </c>
      <c r="K19" s="137" t="s">
        <v>26</v>
      </c>
      <c r="L19" s="137" t="s">
        <v>27</v>
      </c>
      <c r="M19" s="137" t="s">
        <v>28</v>
      </c>
      <c r="N19" s="137" t="s">
        <v>29</v>
      </c>
      <c r="O19" s="137" t="s">
        <v>30</v>
      </c>
      <c r="P19" s="137" t="s">
        <v>31</v>
      </c>
      <c r="Q19" s="239" t="s">
        <v>32</v>
      </c>
      <c r="R19" s="240" t="s">
        <v>58</v>
      </c>
    </row>
    <row r="20" spans="1:18" ht="12.75">
      <c r="A20" s="33"/>
      <c r="B20" s="198"/>
      <c r="C20" s="200"/>
      <c r="D20" s="200"/>
      <c r="E20" s="198"/>
      <c r="F20" s="200"/>
      <c r="G20" s="200"/>
      <c r="H20" s="20"/>
      <c r="I20" s="295" t="s">
        <v>12</v>
      </c>
      <c r="J20" s="295" t="s">
        <v>4</v>
      </c>
      <c r="K20" s="295"/>
      <c r="L20" s="295"/>
      <c r="M20" s="295"/>
      <c r="N20" s="295"/>
      <c r="O20" s="295"/>
      <c r="P20" s="295"/>
      <c r="Q20" s="295"/>
      <c r="R20" s="296"/>
    </row>
    <row r="21" spans="2:18" ht="12.75">
      <c r="B21" s="347" t="s">
        <v>263</v>
      </c>
      <c r="C21" s="180">
        <v>42873</v>
      </c>
      <c r="D21" s="89" t="s">
        <v>1</v>
      </c>
      <c r="E21" s="497" t="s">
        <v>150</v>
      </c>
      <c r="F21" s="498"/>
      <c r="G21" s="300"/>
      <c r="I21" s="442"/>
      <c r="J21" s="442"/>
      <c r="K21" s="442"/>
      <c r="L21" s="442"/>
      <c r="M21" s="442"/>
      <c r="N21" s="442"/>
      <c r="O21" s="442"/>
      <c r="P21" s="442"/>
      <c r="Q21" s="442"/>
      <c r="R21" s="444"/>
    </row>
    <row r="22" spans="2:18" ht="12.75">
      <c r="B22" s="151" t="s">
        <v>2</v>
      </c>
      <c r="C22" s="152" t="s">
        <v>3</v>
      </c>
      <c r="D22" s="152" t="s">
        <v>4</v>
      </c>
      <c r="E22" s="151" t="s">
        <v>2</v>
      </c>
      <c r="F22" s="151" t="s">
        <v>3</v>
      </c>
      <c r="G22" s="151" t="s">
        <v>4</v>
      </c>
      <c r="I22" s="442"/>
      <c r="J22" s="442"/>
      <c r="K22" s="442"/>
      <c r="L22" s="442"/>
      <c r="M22" s="442"/>
      <c r="N22" s="442"/>
      <c r="O22" s="442"/>
      <c r="P22" s="442"/>
      <c r="Q22" s="442"/>
      <c r="R22" s="444"/>
    </row>
    <row r="23" spans="2:18" ht="12.75">
      <c r="B23" s="359" t="str">
        <f>I9</f>
        <v>VENDOME 3</v>
      </c>
      <c r="C23" s="360"/>
      <c r="D23" s="360"/>
      <c r="E23" s="359" t="str">
        <f>I13</f>
        <v>OUCQUES 2</v>
      </c>
      <c r="F23" s="359"/>
      <c r="G23" s="359"/>
      <c r="I23" s="442"/>
      <c r="J23" s="442"/>
      <c r="K23" s="442"/>
      <c r="L23" s="442"/>
      <c r="M23" s="442"/>
      <c r="N23" s="442"/>
      <c r="O23" s="442"/>
      <c r="P23" s="442"/>
      <c r="Q23" s="442"/>
      <c r="R23" s="444"/>
    </row>
    <row r="24" spans="2:18" ht="12.75">
      <c r="B24" s="341" t="str">
        <f>I8</f>
        <v>MARCHENOIR</v>
      </c>
      <c r="C24" s="342"/>
      <c r="D24" s="342"/>
      <c r="E24" s="341" t="str">
        <f>I15</f>
        <v>SAVIGNY-S-BRAYE 1</v>
      </c>
      <c r="F24" s="342"/>
      <c r="G24" s="342"/>
      <c r="I24" s="442"/>
      <c r="J24" s="442"/>
      <c r="K24" s="442"/>
      <c r="L24" s="442"/>
      <c r="M24" s="442"/>
      <c r="N24" s="442"/>
      <c r="O24" s="442"/>
      <c r="P24" s="442"/>
      <c r="Q24" s="442"/>
      <c r="R24" s="444"/>
    </row>
    <row r="25" spans="2:18" ht="12.75">
      <c r="B25" s="359" t="str">
        <f>I10</f>
        <v>MONTOIRE-S-LOIR</v>
      </c>
      <c r="C25" s="360"/>
      <c r="D25" s="360"/>
      <c r="E25" s="359" t="str">
        <f>I11</f>
        <v>MONT-P-CHAMBORD 2</v>
      </c>
      <c r="F25" s="360"/>
      <c r="G25" s="360"/>
      <c r="I25" s="442"/>
      <c r="J25" s="442"/>
      <c r="K25" s="442"/>
      <c r="L25" s="442"/>
      <c r="M25" s="442"/>
      <c r="N25" s="442"/>
      <c r="O25" s="442"/>
      <c r="P25" s="442"/>
      <c r="Q25" s="442"/>
      <c r="R25" s="444"/>
    </row>
    <row r="26" spans="2:18" ht="12.75">
      <c r="B26" s="341" t="str">
        <f>I16</f>
        <v>SELOMMES</v>
      </c>
      <c r="C26" s="342"/>
      <c r="D26" s="342"/>
      <c r="E26" s="341" t="str">
        <f>I12</f>
        <v>MER 2</v>
      </c>
      <c r="F26" s="342"/>
      <c r="G26" s="342"/>
      <c r="I26" s="442"/>
      <c r="J26" s="442"/>
      <c r="K26" s="442"/>
      <c r="L26" s="442"/>
      <c r="M26" s="442"/>
      <c r="N26" s="442"/>
      <c r="O26" s="442"/>
      <c r="P26" s="442"/>
      <c r="Q26" s="442"/>
      <c r="R26" s="444"/>
    </row>
    <row r="27" spans="2:18" ht="12.75">
      <c r="B27" s="361" t="str">
        <f>I14</f>
        <v>ROMORANTIN 3</v>
      </c>
      <c r="C27" s="360"/>
      <c r="D27" s="362"/>
      <c r="E27" s="359" t="str">
        <f>I7</f>
        <v>CHOUZY-S-CISSE 2</v>
      </c>
      <c r="F27" s="360"/>
      <c r="G27" s="360"/>
      <c r="I27" s="43"/>
      <c r="J27" s="43"/>
      <c r="K27" s="43"/>
      <c r="L27" s="43"/>
      <c r="M27" s="43"/>
      <c r="N27" s="43"/>
      <c r="O27" s="43"/>
      <c r="P27" s="43"/>
      <c r="Q27" s="43"/>
      <c r="R27" s="46"/>
    </row>
    <row r="28" spans="2:18" ht="12.75">
      <c r="B28" s="198"/>
      <c r="C28" s="200"/>
      <c r="D28" s="200"/>
      <c r="E28" s="198"/>
      <c r="F28" s="200"/>
      <c r="G28" s="200"/>
      <c r="H28" s="20"/>
      <c r="I28" s="445"/>
      <c r="J28" s="445"/>
      <c r="K28" s="445"/>
      <c r="L28" s="445"/>
      <c r="M28" s="445"/>
      <c r="N28" s="445"/>
      <c r="O28" s="445"/>
      <c r="P28" s="445"/>
      <c r="Q28" s="445"/>
      <c r="R28" s="446"/>
    </row>
    <row r="29" spans="2:18" ht="12.75">
      <c r="B29" s="347" t="s">
        <v>264</v>
      </c>
      <c r="C29" s="180">
        <v>42887</v>
      </c>
      <c r="D29" s="89" t="s">
        <v>142</v>
      </c>
      <c r="E29" s="186" t="s">
        <v>177</v>
      </c>
      <c r="F29" s="229"/>
      <c r="G29" s="184"/>
      <c r="I29" s="41"/>
      <c r="J29" s="45"/>
      <c r="K29" s="41"/>
      <c r="L29" s="41"/>
      <c r="M29" s="41"/>
      <c r="N29" s="3"/>
      <c r="O29" s="1"/>
      <c r="P29" s="41"/>
      <c r="Q29" s="45"/>
      <c r="R29" s="3"/>
    </row>
    <row r="30" spans="2:18" ht="12.75">
      <c r="B30" s="182"/>
      <c r="C30" s="183"/>
      <c r="D30" s="183"/>
      <c r="E30" s="182"/>
      <c r="F30" s="182"/>
      <c r="G30" s="182"/>
      <c r="I30" s="442"/>
      <c r="J30" s="442"/>
      <c r="K30" s="443"/>
      <c r="L30" s="442"/>
      <c r="M30" s="442"/>
      <c r="N30" s="442"/>
      <c r="O30" s="442"/>
      <c r="P30" s="442"/>
      <c r="Q30" s="442"/>
      <c r="R30" s="442"/>
    </row>
    <row r="31" spans="2:10" ht="12.75">
      <c r="B31" s="151" t="s">
        <v>2</v>
      </c>
      <c r="C31" s="152" t="s">
        <v>3</v>
      </c>
      <c r="D31" s="152" t="s">
        <v>4</v>
      </c>
      <c r="E31" s="151" t="s">
        <v>2</v>
      </c>
      <c r="F31" s="151" t="s">
        <v>3</v>
      </c>
      <c r="G31" s="151" t="s">
        <v>4</v>
      </c>
      <c r="I31" s="202"/>
      <c r="J31" s="17"/>
    </row>
    <row r="32" spans="2:9" ht="12.75">
      <c r="B32" s="149" t="str">
        <f>I7</f>
        <v>CHOUZY-S-CISSE 2</v>
      </c>
      <c r="C32" s="150"/>
      <c r="D32" s="150"/>
      <c r="E32" s="149" t="str">
        <f>I9</f>
        <v>VENDOME 3</v>
      </c>
      <c r="F32" s="150"/>
      <c r="G32" s="150"/>
      <c r="I32" s="1"/>
    </row>
    <row r="33" spans="2:9" ht="12.75">
      <c r="B33" s="151" t="str">
        <f>I10</f>
        <v>MONTOIRE-S-LOIR</v>
      </c>
      <c r="C33" s="152"/>
      <c r="D33" s="152"/>
      <c r="E33" s="151" t="str">
        <f>I8</f>
        <v>MARCHENOIR</v>
      </c>
      <c r="F33" s="152"/>
      <c r="G33" s="152"/>
      <c r="I33" s="1"/>
    </row>
    <row r="34" spans="2:9" ht="12.75">
      <c r="B34" s="149" t="str">
        <f>I11</f>
        <v>MONT-P-CHAMBORD 2</v>
      </c>
      <c r="C34" s="150"/>
      <c r="D34" s="150"/>
      <c r="E34" s="149" t="str">
        <f>I14</f>
        <v>ROMORANTIN 3</v>
      </c>
      <c r="F34" s="150"/>
      <c r="G34" s="150"/>
      <c r="I34" s="1"/>
    </row>
    <row r="35" spans="2:9" ht="12.75">
      <c r="B35" s="341" t="str">
        <f>I15</f>
        <v>SAVIGNY-S-BRAYE 1</v>
      </c>
      <c r="C35" s="342"/>
      <c r="D35" s="342"/>
      <c r="E35" s="341" t="str">
        <f>I12</f>
        <v>MER 2</v>
      </c>
      <c r="F35" s="342"/>
      <c r="G35" s="342"/>
      <c r="I35" s="1"/>
    </row>
    <row r="36" spans="2:9" ht="12.75">
      <c r="B36" s="359" t="str">
        <f>I13</f>
        <v>OUCQUES 2</v>
      </c>
      <c r="C36" s="360"/>
      <c r="D36" s="360"/>
      <c r="E36" s="359" t="str">
        <f>I16</f>
        <v>SELOMMES</v>
      </c>
      <c r="F36" s="360"/>
      <c r="G36" s="360"/>
      <c r="I36" s="1"/>
    </row>
    <row r="37" spans="2:9" ht="12.75">
      <c r="B37" s="198"/>
      <c r="C37" s="200"/>
      <c r="D37" s="200"/>
      <c r="E37" s="198"/>
      <c r="F37" s="200"/>
      <c r="G37" s="200"/>
      <c r="H37" s="33"/>
      <c r="I37" s="1"/>
    </row>
    <row r="38" spans="2:9" ht="12.75">
      <c r="B38" s="347" t="s">
        <v>255</v>
      </c>
      <c r="C38" s="180">
        <v>42887</v>
      </c>
      <c r="D38" s="89" t="s">
        <v>1</v>
      </c>
      <c r="E38" s="186" t="s">
        <v>176</v>
      </c>
      <c r="F38" s="229"/>
      <c r="G38" s="184"/>
      <c r="I38" s="1"/>
    </row>
    <row r="39" spans="2:9" ht="12.75">
      <c r="B39" s="182"/>
      <c r="C39" s="183"/>
      <c r="D39" s="183"/>
      <c r="E39" s="182"/>
      <c r="F39" s="182"/>
      <c r="G39" s="182"/>
      <c r="I39" s="1"/>
    </row>
    <row r="40" spans="2:9" ht="12.75">
      <c r="B40" s="151" t="s">
        <v>2</v>
      </c>
      <c r="C40" s="152" t="s">
        <v>3</v>
      </c>
      <c r="D40" s="152" t="s">
        <v>4</v>
      </c>
      <c r="E40" s="151" t="s">
        <v>2</v>
      </c>
      <c r="F40" s="151" t="s">
        <v>3</v>
      </c>
      <c r="G40" s="151" t="s">
        <v>4</v>
      </c>
      <c r="I40" s="1"/>
    </row>
    <row r="41" spans="2:9" ht="12.75">
      <c r="B41" s="149" t="str">
        <f>I7</f>
        <v>CHOUZY-S-CISSE 2</v>
      </c>
      <c r="C41" s="150"/>
      <c r="D41" s="150"/>
      <c r="E41" s="149" t="str">
        <f>I10</f>
        <v>MONTOIRE-S-LOIR</v>
      </c>
      <c r="F41" s="150"/>
      <c r="G41" s="150"/>
      <c r="I41" s="1"/>
    </row>
    <row r="42" spans="2:9" ht="12.75">
      <c r="B42" s="151" t="str">
        <f>I8</f>
        <v>MARCHENOIR</v>
      </c>
      <c r="C42" s="152"/>
      <c r="D42" s="152"/>
      <c r="E42" s="151" t="str">
        <f>I9</f>
        <v>VENDOME 3</v>
      </c>
      <c r="F42" s="152"/>
      <c r="G42" s="152"/>
      <c r="I42" s="1"/>
    </row>
    <row r="43" spans="2:9" ht="12.75">
      <c r="B43" s="149" t="str">
        <f>I14</f>
        <v>ROMORANTIN 3</v>
      </c>
      <c r="C43" s="150"/>
      <c r="D43" s="150"/>
      <c r="E43" s="149" t="str">
        <f>I15</f>
        <v>SAVIGNY-S-BRAYE 1</v>
      </c>
      <c r="F43" s="150"/>
      <c r="G43" s="150"/>
      <c r="I43" s="1"/>
    </row>
    <row r="44" spans="2:9" ht="12.75">
      <c r="B44" s="341" t="str">
        <f>I16</f>
        <v>SELOMMES</v>
      </c>
      <c r="C44" s="342"/>
      <c r="D44" s="342"/>
      <c r="E44" s="341" t="str">
        <f>I11</f>
        <v>MONT-P-CHAMBORD 2</v>
      </c>
      <c r="F44" s="342"/>
      <c r="G44" s="342"/>
      <c r="I44" s="1"/>
    </row>
    <row r="45" spans="2:9" ht="12.75">
      <c r="B45" s="359" t="str">
        <f>I12</f>
        <v>MER 2</v>
      </c>
      <c r="C45" s="360"/>
      <c r="D45" s="360"/>
      <c r="E45" s="359" t="str">
        <f>I13</f>
        <v>OUCQUES 2</v>
      </c>
      <c r="F45" s="360"/>
      <c r="G45" s="360"/>
      <c r="I45" s="1"/>
    </row>
    <row r="46" spans="2:9" ht="12.75">
      <c r="B46" s="233"/>
      <c r="C46" s="200"/>
      <c r="D46" s="200"/>
      <c r="E46" s="198"/>
      <c r="F46" s="200"/>
      <c r="G46" s="193"/>
      <c r="I46" s="1"/>
    </row>
    <row r="47" spans="2:9" ht="12.75">
      <c r="B47" s="297" t="s">
        <v>256</v>
      </c>
      <c r="C47" s="468">
        <v>42985</v>
      </c>
      <c r="D47" s="185" t="s">
        <v>142</v>
      </c>
      <c r="E47" s="448" t="s">
        <v>161</v>
      </c>
      <c r="F47" s="449" t="s">
        <v>160</v>
      </c>
      <c r="G47" s="187"/>
      <c r="H47" s="119"/>
      <c r="I47" s="1"/>
    </row>
    <row r="48" spans="2:9" ht="12.75">
      <c r="B48" s="40"/>
      <c r="C48" s="110"/>
      <c r="D48" s="110"/>
      <c r="E48" s="40"/>
      <c r="F48" s="48"/>
      <c r="G48" s="48"/>
      <c r="H48" s="33"/>
      <c r="I48" s="1"/>
    </row>
    <row r="49" spans="2:9" ht="12.75">
      <c r="B49" s="151" t="s">
        <v>2</v>
      </c>
      <c r="C49" s="152" t="s">
        <v>3</v>
      </c>
      <c r="D49" s="152" t="s">
        <v>4</v>
      </c>
      <c r="E49" s="151" t="s">
        <v>2</v>
      </c>
      <c r="F49" s="151" t="s">
        <v>3</v>
      </c>
      <c r="G49" s="188" t="s">
        <v>4</v>
      </c>
      <c r="I49" s="1"/>
    </row>
    <row r="50" spans="2:9" ht="12.75">
      <c r="B50" s="189" t="str">
        <f>I9</f>
        <v>VENDOME 3</v>
      </c>
      <c r="C50" s="190"/>
      <c r="D50" s="190"/>
      <c r="E50" s="191" t="str">
        <f>I14</f>
        <v>ROMORANTIN 3</v>
      </c>
      <c r="F50" s="190"/>
      <c r="G50" s="192"/>
      <c r="I50" s="1"/>
    </row>
    <row r="51" spans="2:9" ht="12.75">
      <c r="B51" s="151" t="str">
        <f>I8</f>
        <v>MARCHENOIR</v>
      </c>
      <c r="C51" s="152"/>
      <c r="D51" s="152"/>
      <c r="E51" s="151" t="str">
        <f>I16</f>
        <v>SELOMMES</v>
      </c>
      <c r="F51" s="152"/>
      <c r="G51" s="193"/>
      <c r="I51" s="1"/>
    </row>
    <row r="52" spans="2:9" ht="12.75">
      <c r="B52" s="189" t="str">
        <f>I10</f>
        <v>MONTOIRE-S-LOIR</v>
      </c>
      <c r="C52" s="190"/>
      <c r="D52" s="190"/>
      <c r="E52" s="191" t="str">
        <f>I12</f>
        <v>MER 2</v>
      </c>
      <c r="F52" s="190"/>
      <c r="G52" s="194"/>
      <c r="I52" s="1"/>
    </row>
    <row r="53" spans="2:9" ht="12.75">
      <c r="B53" s="341" t="str">
        <f>I7</f>
        <v>CHOUZY-S-CISSE 2</v>
      </c>
      <c r="C53" s="342"/>
      <c r="D53" s="342"/>
      <c r="E53" s="341" t="str">
        <f>I11</f>
        <v>MONT-P-CHAMBORD 2</v>
      </c>
      <c r="F53" s="342"/>
      <c r="G53" s="365"/>
      <c r="I53" s="1"/>
    </row>
    <row r="54" spans="2:9" ht="12.75">
      <c r="B54" s="359" t="str">
        <f>I15</f>
        <v>SAVIGNY-S-BRAYE 1</v>
      </c>
      <c r="C54" s="360"/>
      <c r="D54" s="360"/>
      <c r="E54" s="359" t="str">
        <f>I13</f>
        <v>OUCQUES 2</v>
      </c>
      <c r="F54" s="360"/>
      <c r="G54" s="362"/>
      <c r="I54" s="1"/>
    </row>
    <row r="55" spans="2:9" ht="12.75">
      <c r="B55" s="195"/>
      <c r="C55" s="196"/>
      <c r="D55" s="196"/>
      <c r="E55" s="195"/>
      <c r="F55" s="195"/>
      <c r="G55" s="195"/>
      <c r="I55" s="1"/>
    </row>
    <row r="56" spans="2:9" ht="12.75">
      <c r="B56" s="297" t="s">
        <v>265</v>
      </c>
      <c r="C56" s="469">
        <v>42985</v>
      </c>
      <c r="D56" s="185" t="s">
        <v>1</v>
      </c>
      <c r="E56" s="414" t="s">
        <v>158</v>
      </c>
      <c r="F56" s="197" t="s">
        <v>159</v>
      </c>
      <c r="G56" s="184"/>
      <c r="I56" s="1"/>
    </row>
    <row r="57" spans="2:9" ht="12.75">
      <c r="B57" s="195"/>
      <c r="C57" s="196"/>
      <c r="D57" s="196"/>
      <c r="E57" s="195"/>
      <c r="F57" s="195"/>
      <c r="G57" s="195"/>
      <c r="I57" s="1"/>
    </row>
    <row r="58" spans="2:9" ht="12.75">
      <c r="B58" s="151" t="s">
        <v>2</v>
      </c>
      <c r="C58" s="152" t="s">
        <v>3</v>
      </c>
      <c r="D58" s="152" t="s">
        <v>4</v>
      </c>
      <c r="E58" s="151" t="s">
        <v>2</v>
      </c>
      <c r="F58" s="198" t="s">
        <v>3</v>
      </c>
      <c r="G58" s="151" t="s">
        <v>4</v>
      </c>
      <c r="I58" s="1"/>
    </row>
    <row r="59" spans="1:9" ht="12.75">
      <c r="A59" s="20"/>
      <c r="B59" s="191" t="str">
        <f>I11</f>
        <v>MONT-P-CHAMBORD 2</v>
      </c>
      <c r="C59" s="190"/>
      <c r="D59" s="190"/>
      <c r="E59" s="191" t="str">
        <f>I8</f>
        <v>MARCHENOIR</v>
      </c>
      <c r="F59" s="199"/>
      <c r="G59" s="190"/>
      <c r="I59" s="1"/>
    </row>
    <row r="60" spans="2:9" ht="12.75">
      <c r="B60" s="151" t="str">
        <f>I13</f>
        <v>OUCQUES 2</v>
      </c>
      <c r="C60" s="152"/>
      <c r="D60" s="152"/>
      <c r="E60" s="151" t="str">
        <f>I10</f>
        <v>MONTOIRE-S-LOIR</v>
      </c>
      <c r="F60" s="200"/>
      <c r="G60" s="152"/>
      <c r="I60" s="1"/>
    </row>
    <row r="61" spans="2:9" ht="12.75">
      <c r="B61" s="189" t="str">
        <f>I15</f>
        <v>SAVIGNY-S-BRAYE 1</v>
      </c>
      <c r="C61" s="190"/>
      <c r="D61" s="366"/>
      <c r="E61" s="191" t="str">
        <f>I9</f>
        <v>VENDOME 3</v>
      </c>
      <c r="F61" s="199"/>
      <c r="G61" s="366"/>
      <c r="I61" s="1"/>
    </row>
    <row r="62" spans="2:9" ht="12.75">
      <c r="B62" s="341" t="str">
        <f>I16</f>
        <v>SELOMMES</v>
      </c>
      <c r="C62" s="342"/>
      <c r="D62" s="363"/>
      <c r="E62" s="341" t="str">
        <f>I7</f>
        <v>CHOUZY-S-CISSE 2</v>
      </c>
      <c r="F62" s="342"/>
      <c r="G62" s="363"/>
      <c r="I62" s="1"/>
    </row>
    <row r="63" spans="2:9" ht="12.75">
      <c r="B63" s="359" t="str">
        <f>I12</f>
        <v>MER 2</v>
      </c>
      <c r="C63" s="360"/>
      <c r="D63" s="360"/>
      <c r="E63" s="359" t="str">
        <f>I14</f>
        <v>ROMORANTIN 3</v>
      </c>
      <c r="F63" s="324"/>
      <c r="G63" s="318"/>
      <c r="I63" s="1"/>
    </row>
    <row r="64" spans="2:9" ht="12.75">
      <c r="B64" s="40"/>
      <c r="C64" s="40"/>
      <c r="D64" s="40"/>
      <c r="E64" s="40"/>
      <c r="F64" s="40"/>
      <c r="G64" s="40"/>
      <c r="I64" s="1"/>
    </row>
    <row r="65" spans="2:9" ht="12.75">
      <c r="B65" s="369" t="s">
        <v>258</v>
      </c>
      <c r="C65" s="470">
        <v>43006</v>
      </c>
      <c r="D65" s="367" t="s">
        <v>142</v>
      </c>
      <c r="E65" s="377" t="s">
        <v>219</v>
      </c>
      <c r="F65" s="377" t="s">
        <v>144</v>
      </c>
      <c r="G65" s="378"/>
      <c r="I65" s="1"/>
    </row>
    <row r="66" spans="2:9" ht="12.75">
      <c r="B66" s="40"/>
      <c r="C66" s="40"/>
      <c r="D66" s="40"/>
      <c r="E66" s="40"/>
      <c r="F66" s="40"/>
      <c r="G66" s="40"/>
      <c r="I66" s="1"/>
    </row>
    <row r="67" spans="2:9" ht="12.75">
      <c r="B67" s="359" t="str">
        <f>I14</f>
        <v>ROMORANTIN 3</v>
      </c>
      <c r="C67" s="329"/>
      <c r="D67" s="329"/>
      <c r="E67" s="384" t="str">
        <f>I8</f>
        <v>MARCHENOIR</v>
      </c>
      <c r="F67" s="329"/>
      <c r="G67" s="329"/>
      <c r="I67" s="1"/>
    </row>
    <row r="68" spans="2:9" ht="12.75">
      <c r="B68" s="364" t="str">
        <f>I12</f>
        <v>MER 2</v>
      </c>
      <c r="C68" s="373"/>
      <c r="D68" s="373"/>
      <c r="E68" s="385" t="str">
        <f>I9</f>
        <v>VENDOME 3</v>
      </c>
      <c r="F68" s="373"/>
      <c r="G68" s="373"/>
      <c r="I68" s="382"/>
    </row>
    <row r="69" spans="2:9" ht="12.75">
      <c r="B69" s="388" t="str">
        <f>I16</f>
        <v>SELOMMES</v>
      </c>
      <c r="C69" s="329"/>
      <c r="D69" s="329"/>
      <c r="E69" s="384" t="str">
        <f>I10</f>
        <v>MONTOIRE-S-LOIR</v>
      </c>
      <c r="F69" s="329"/>
      <c r="G69" s="329"/>
      <c r="I69" s="382"/>
    </row>
    <row r="70" spans="2:9" ht="12.75">
      <c r="B70" s="341" t="str">
        <f>I15</f>
        <v>SAVIGNY-S-BRAYE 1</v>
      </c>
      <c r="C70" s="374"/>
      <c r="D70" s="374"/>
      <c r="E70" s="380" t="str">
        <f>I7</f>
        <v>CHOUZY-S-CISSE 2</v>
      </c>
      <c r="F70" s="374"/>
      <c r="G70" s="374"/>
      <c r="I70" s="1"/>
    </row>
    <row r="71" spans="2:9" ht="12.75">
      <c r="B71" s="386" t="str">
        <f>I13</f>
        <v>OUCQUES 2</v>
      </c>
      <c r="C71" s="340"/>
      <c r="D71" s="340"/>
      <c r="E71" s="359" t="str">
        <f>I11</f>
        <v>MONT-P-CHAMBORD 2</v>
      </c>
      <c r="F71" s="340"/>
      <c r="G71" s="340"/>
      <c r="I71" s="1"/>
    </row>
    <row r="72" spans="1:11" ht="12.75">
      <c r="A72" s="33"/>
      <c r="B72" s="47"/>
      <c r="C72" s="47"/>
      <c r="D72" s="47"/>
      <c r="E72" s="47"/>
      <c r="F72" s="47"/>
      <c r="G72" s="47"/>
      <c r="H72" s="33"/>
      <c r="I72" s="1"/>
      <c r="K72" s="383"/>
    </row>
    <row r="73" spans="2:9" ht="12.75">
      <c r="B73" s="370" t="s">
        <v>262</v>
      </c>
      <c r="C73" s="467">
        <v>43006</v>
      </c>
      <c r="D73" s="367" t="s">
        <v>1</v>
      </c>
      <c r="E73" s="377" t="s">
        <v>157</v>
      </c>
      <c r="F73" s="377" t="s">
        <v>144</v>
      </c>
      <c r="G73" s="379"/>
      <c r="I73" s="1"/>
    </row>
    <row r="74" spans="2:9" ht="12.75">
      <c r="B74" s="40"/>
      <c r="C74" s="40"/>
      <c r="D74" s="40"/>
      <c r="E74" s="40"/>
      <c r="F74" s="40"/>
      <c r="G74" s="40"/>
      <c r="I74" s="1"/>
    </row>
    <row r="75" spans="2:13" ht="12.75">
      <c r="B75" s="359" t="str">
        <f>I9</f>
        <v>VENDOME 3</v>
      </c>
      <c r="C75" s="327"/>
      <c r="D75" s="328"/>
      <c r="E75" s="359" t="str">
        <f>I16</f>
        <v>SELOMMES</v>
      </c>
      <c r="F75" s="329"/>
      <c r="G75" s="329"/>
      <c r="I75" s="1"/>
      <c r="M75" s="383"/>
    </row>
    <row r="76" spans="2:9" ht="12.75">
      <c r="B76" s="341" t="str">
        <f>I8</f>
        <v>MARCHENOIR</v>
      </c>
      <c r="C76" s="375"/>
      <c r="D76" s="375"/>
      <c r="E76" s="380" t="str">
        <f>I12</f>
        <v>MER 2</v>
      </c>
      <c r="F76" s="374"/>
      <c r="G76" s="374"/>
      <c r="I76" s="1"/>
    </row>
    <row r="77" spans="2:9" ht="12.75">
      <c r="B77" s="386" t="str">
        <f>I10</f>
        <v>MONTOIRE-S-LOIR</v>
      </c>
      <c r="C77" s="340"/>
      <c r="D77" s="340"/>
      <c r="E77" s="387" t="str">
        <f>I14</f>
        <v>ROMORANTIN 3</v>
      </c>
      <c r="F77" s="340"/>
      <c r="G77" s="340"/>
      <c r="I77" s="1"/>
    </row>
    <row r="78" spans="2:9" ht="12.75">
      <c r="B78" s="381" t="str">
        <f>I7</f>
        <v>CHOUZY-S-CISSE 2</v>
      </c>
      <c r="C78" s="374"/>
      <c r="D78" s="374"/>
      <c r="E78" s="380" t="str">
        <f>I13</f>
        <v>OUCQUES 2</v>
      </c>
      <c r="F78" s="374"/>
      <c r="G78" s="374"/>
      <c r="I78" s="1"/>
    </row>
    <row r="79" spans="2:9" ht="12.75">
      <c r="B79" s="386" t="str">
        <f>I11</f>
        <v>MONT-P-CHAMBORD 2</v>
      </c>
      <c r="C79" s="340"/>
      <c r="D79" s="340"/>
      <c r="E79" s="387" t="str">
        <f>I15</f>
        <v>SAVIGNY-S-BRAYE 1</v>
      </c>
      <c r="F79" s="340"/>
      <c r="G79" s="340"/>
      <c r="I79" s="1"/>
    </row>
    <row r="80" spans="2:9" ht="12.75">
      <c r="B80" s="40"/>
      <c r="C80" s="40"/>
      <c r="D80" s="40"/>
      <c r="E80" s="40"/>
      <c r="F80" s="40"/>
      <c r="G80" s="40"/>
      <c r="I80" s="1"/>
    </row>
    <row r="81" spans="2:9" ht="12.75">
      <c r="B81" s="40"/>
      <c r="C81" s="40"/>
      <c r="D81" s="40"/>
      <c r="E81" s="40"/>
      <c r="F81" s="40"/>
      <c r="G81" s="40"/>
      <c r="I81" s="1"/>
    </row>
    <row r="82" spans="2:9" ht="12.75">
      <c r="B82" s="40"/>
      <c r="C82" s="40"/>
      <c r="D82" s="40"/>
      <c r="E82" s="40"/>
      <c r="F82" s="40"/>
      <c r="G82" s="40"/>
      <c r="I82" s="1"/>
    </row>
    <row r="83" spans="2:9" ht="12.75">
      <c r="B83" s="40"/>
      <c r="C83" s="40"/>
      <c r="D83" s="40"/>
      <c r="E83" s="40"/>
      <c r="F83" s="40"/>
      <c r="G83" s="40"/>
      <c r="I83" s="1"/>
    </row>
    <row r="84" spans="2:9" ht="12.75">
      <c r="B84" s="40"/>
      <c r="C84" s="40"/>
      <c r="D84" s="40"/>
      <c r="E84" s="40"/>
      <c r="F84" s="40"/>
      <c r="G84" s="40"/>
      <c r="I84" s="1"/>
    </row>
    <row r="85" spans="2:9" ht="12.75">
      <c r="B85" s="40"/>
      <c r="C85" s="40"/>
      <c r="D85" s="40"/>
      <c r="E85" s="40"/>
      <c r="F85" s="40"/>
      <c r="G85" s="40"/>
      <c r="I85" s="1"/>
    </row>
    <row r="86" spans="2:9" ht="12.75">
      <c r="B86" s="40"/>
      <c r="C86" s="40"/>
      <c r="D86" s="40"/>
      <c r="E86" s="40"/>
      <c r="F86" s="40"/>
      <c r="G86" s="40"/>
      <c r="I86" s="1"/>
    </row>
    <row r="87" spans="2:9" ht="12.75">
      <c r="B87" s="40"/>
      <c r="C87" s="40"/>
      <c r="D87" s="40"/>
      <c r="E87" s="40"/>
      <c r="F87" s="40"/>
      <c r="G87" s="40"/>
      <c r="I87" s="1"/>
    </row>
    <row r="88" spans="2:9" ht="12.75">
      <c r="B88" s="40"/>
      <c r="C88" s="40"/>
      <c r="D88" s="40"/>
      <c r="E88" s="40"/>
      <c r="F88" s="40"/>
      <c r="G88" s="40"/>
      <c r="I88" s="1"/>
    </row>
    <row r="89" spans="2:9" ht="12.75">
      <c r="B89" s="4"/>
      <c r="C89" s="4"/>
      <c r="D89" s="4"/>
      <c r="E89" s="4"/>
      <c r="F89" s="4"/>
      <c r="G89" s="4"/>
      <c r="I89" s="1"/>
    </row>
    <row r="90" spans="2:9" ht="12.75">
      <c r="B90" s="37"/>
      <c r="C90" s="38"/>
      <c r="D90" s="37"/>
      <c r="E90" s="524"/>
      <c r="F90" s="524"/>
      <c r="G90" s="39"/>
      <c r="I90" s="1"/>
    </row>
    <row r="91" spans="2:9" ht="12.75">
      <c r="B91" s="37"/>
      <c r="C91" s="37"/>
      <c r="D91" s="37"/>
      <c r="E91" s="37"/>
      <c r="F91" s="37"/>
      <c r="G91" s="37"/>
      <c r="I91" s="1"/>
    </row>
    <row r="92" spans="2:16" ht="12.75">
      <c r="B92" s="37"/>
      <c r="C92" s="37"/>
      <c r="D92" s="37"/>
      <c r="E92" s="37"/>
      <c r="F92" s="37"/>
      <c r="G92" s="37"/>
      <c r="I92" s="1"/>
      <c r="P92">
        <v>4</v>
      </c>
    </row>
    <row r="93" spans="2:9" ht="12.75">
      <c r="B93" s="37"/>
      <c r="C93" s="37"/>
      <c r="D93" s="37"/>
      <c r="E93" s="37"/>
      <c r="F93" s="37"/>
      <c r="G93" s="37"/>
      <c r="I93" s="1"/>
    </row>
    <row r="94" spans="2:9" ht="12.75">
      <c r="B94" s="37"/>
      <c r="C94" s="37"/>
      <c r="D94" s="37"/>
      <c r="E94" s="37"/>
      <c r="F94" s="37"/>
      <c r="G94" s="37"/>
      <c r="I94" s="1"/>
    </row>
    <row r="95" spans="2:9" ht="12.75">
      <c r="B95" s="37"/>
      <c r="C95" s="37"/>
      <c r="D95" s="37"/>
      <c r="E95" s="37"/>
      <c r="F95" s="37"/>
      <c r="G95" s="37"/>
      <c r="I95" s="1"/>
    </row>
    <row r="96" spans="2:9" ht="12.75">
      <c r="B96" s="37"/>
      <c r="C96" s="37"/>
      <c r="D96" s="37"/>
      <c r="E96" s="37"/>
      <c r="F96" s="37"/>
      <c r="G96" s="37"/>
      <c r="I96" s="1"/>
    </row>
    <row r="97" spans="2:9" ht="12.75">
      <c r="B97" s="37"/>
      <c r="C97" s="37"/>
      <c r="D97" s="37"/>
      <c r="E97" s="37"/>
      <c r="F97" s="37"/>
      <c r="G97" s="37"/>
      <c r="I97" s="1"/>
    </row>
    <row r="98" spans="2:9" ht="12.75">
      <c r="B98" s="37"/>
      <c r="C98" s="38"/>
      <c r="D98" s="37"/>
      <c r="E98" s="524"/>
      <c r="F98" s="524"/>
      <c r="G98" s="524"/>
      <c r="I98" s="1"/>
    </row>
    <row r="99" spans="2:9" ht="12.75">
      <c r="B99" s="37"/>
      <c r="C99" s="37"/>
      <c r="D99" s="37"/>
      <c r="E99" s="37"/>
      <c r="F99" s="37"/>
      <c r="G99" s="37"/>
      <c r="I99" s="1"/>
    </row>
    <row r="100" spans="2:9" ht="12.75">
      <c r="B100" s="37"/>
      <c r="C100" s="37"/>
      <c r="D100" s="37"/>
      <c r="E100" s="37"/>
      <c r="F100" s="37"/>
      <c r="G100" s="37"/>
      <c r="I100" s="1"/>
    </row>
    <row r="101" spans="2:9" ht="12.75">
      <c r="B101" s="37"/>
      <c r="C101" s="37"/>
      <c r="D101" s="37"/>
      <c r="E101" s="37"/>
      <c r="F101" s="37"/>
      <c r="G101" s="37"/>
      <c r="I101" s="1"/>
    </row>
    <row r="102" spans="2:9" ht="12.75">
      <c r="B102" s="37"/>
      <c r="C102" s="37"/>
      <c r="D102" s="37"/>
      <c r="E102" s="37"/>
      <c r="F102" s="37"/>
      <c r="G102" s="37"/>
      <c r="I102" s="1"/>
    </row>
    <row r="103" spans="2:9" ht="12.75">
      <c r="B103" s="37"/>
      <c r="C103" s="37"/>
      <c r="D103" s="37"/>
      <c r="E103" s="37"/>
      <c r="F103" s="37"/>
      <c r="G103" s="37"/>
      <c r="I103" s="1"/>
    </row>
    <row r="104" spans="2:9" ht="12.75">
      <c r="B104" s="37"/>
      <c r="C104" s="37"/>
      <c r="D104" s="37"/>
      <c r="E104" s="37"/>
      <c r="F104" s="37"/>
      <c r="G104" s="37"/>
      <c r="I104" s="1"/>
    </row>
    <row r="105" spans="2:9" ht="12.75">
      <c r="B105" s="4"/>
      <c r="C105" s="4"/>
      <c r="D105" s="4"/>
      <c r="E105" s="4"/>
      <c r="F105" s="4"/>
      <c r="G105" s="4"/>
      <c r="I105" s="1"/>
    </row>
    <row r="106" spans="2:9" ht="12.75">
      <c r="B106" s="4"/>
      <c r="C106" s="4"/>
      <c r="D106" s="4"/>
      <c r="E106" s="4"/>
      <c r="F106" s="4"/>
      <c r="G106" s="4"/>
      <c r="I106" s="1"/>
    </row>
    <row r="107" spans="2:9" ht="12.75">
      <c r="B107" s="4"/>
      <c r="C107" s="4"/>
      <c r="D107" s="4"/>
      <c r="E107" s="4"/>
      <c r="F107" s="4"/>
      <c r="G107" s="4"/>
      <c r="I107" s="1"/>
    </row>
  </sheetData>
  <sheetProtection/>
  <mergeCells count="6">
    <mergeCell ref="B1:G1"/>
    <mergeCell ref="I5:J5"/>
    <mergeCell ref="E12:F12"/>
    <mergeCell ref="E98:G98"/>
    <mergeCell ref="E21:F21"/>
    <mergeCell ref="E90:F9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102"/>
  <sheetViews>
    <sheetView zoomScalePageLayoutView="0" workbookViewId="0" topLeftCell="A37">
      <selection activeCell="N40" sqref="N40"/>
    </sheetView>
  </sheetViews>
  <sheetFormatPr defaultColWidth="11.421875" defaultRowHeight="12.75"/>
  <cols>
    <col min="1" max="1" width="3.421875" style="0" customWidth="1"/>
    <col min="2" max="2" width="23.00390625" style="0" customWidth="1"/>
    <col min="3" max="3" width="10.28125" style="0" customWidth="1"/>
    <col min="4" max="4" width="10.421875" style="0" customWidth="1"/>
    <col min="5" max="5" width="25.00390625" style="0" customWidth="1"/>
    <col min="6" max="6" width="10.57421875" style="0" customWidth="1"/>
    <col min="7" max="7" width="8.8515625" style="0" customWidth="1"/>
    <col min="8" max="8" width="8.28125" style="0" customWidth="1"/>
    <col min="9" max="9" width="20.421875" style="0" customWidth="1"/>
    <col min="10" max="10" width="6.57421875" style="0" customWidth="1"/>
    <col min="11" max="14" width="2.8515625" style="0" customWidth="1"/>
    <col min="15" max="15" width="6.28125" style="0" customWidth="1"/>
    <col min="16" max="16" width="7.140625" style="0" customWidth="1"/>
    <col min="17" max="17" width="5.8515625" style="0" customWidth="1"/>
    <col min="18" max="18" width="6.28125" style="0" customWidth="1"/>
    <col min="19" max="20" width="2.8515625" style="0" customWidth="1"/>
  </cols>
  <sheetData>
    <row r="1" spans="2:9" ht="14.25" customHeight="1" thickBot="1">
      <c r="B1" s="4"/>
      <c r="C1" s="4"/>
      <c r="D1" s="4"/>
      <c r="E1" s="4"/>
      <c r="F1" s="4"/>
      <c r="G1" s="4"/>
      <c r="I1" s="1"/>
    </row>
    <row r="2" spans="2:9" ht="13.5" thickBot="1">
      <c r="B2" s="528" t="s">
        <v>105</v>
      </c>
      <c r="C2" s="520"/>
      <c r="D2" s="520"/>
      <c r="E2" s="520"/>
      <c r="F2" s="520"/>
      <c r="G2" s="521"/>
      <c r="I2" s="1"/>
    </row>
    <row r="3" spans="2:15" ht="12.75">
      <c r="B3" s="4"/>
      <c r="C3" s="4"/>
      <c r="D3" s="4"/>
      <c r="E3" s="4"/>
      <c r="F3" s="4"/>
      <c r="G3" s="4"/>
      <c r="I3" s="1"/>
      <c r="O3" s="1"/>
    </row>
    <row r="4" spans="2:9" ht="12.75">
      <c r="B4" s="346" t="s">
        <v>260</v>
      </c>
      <c r="C4" s="68">
        <v>42845</v>
      </c>
      <c r="D4" s="69" t="s">
        <v>1</v>
      </c>
      <c r="E4" s="416" t="s">
        <v>184</v>
      </c>
      <c r="F4" s="127"/>
      <c r="G4" s="109"/>
      <c r="I4" s="1"/>
    </row>
    <row r="5" spans="2:21" ht="12.75">
      <c r="B5" s="5" t="s">
        <v>2</v>
      </c>
      <c r="C5" s="71" t="s">
        <v>3</v>
      </c>
      <c r="D5" s="71" t="s">
        <v>4</v>
      </c>
      <c r="E5" s="5" t="s">
        <v>2</v>
      </c>
      <c r="F5" s="5" t="s">
        <v>3</v>
      </c>
      <c r="G5" s="5" t="s">
        <v>4</v>
      </c>
      <c r="I5" s="513" t="s">
        <v>83</v>
      </c>
      <c r="J5" s="513"/>
      <c r="K5" s="35" t="s">
        <v>26</v>
      </c>
      <c r="L5" s="36" t="s">
        <v>27</v>
      </c>
      <c r="M5" s="35" t="s">
        <v>28</v>
      </c>
      <c r="N5" s="36" t="s">
        <v>29</v>
      </c>
      <c r="O5" s="35" t="s">
        <v>30</v>
      </c>
      <c r="P5" s="35" t="s">
        <v>31</v>
      </c>
      <c r="Q5" s="35" t="s">
        <v>32</v>
      </c>
      <c r="R5" s="137" t="s">
        <v>58</v>
      </c>
      <c r="S5" s="135" t="s">
        <v>57</v>
      </c>
      <c r="T5" s="135" t="s">
        <v>29</v>
      </c>
      <c r="U5" s="15"/>
    </row>
    <row r="6" spans="2:20" ht="12.75">
      <c r="B6" s="322" t="str">
        <f>I7</f>
        <v>SAVIGNY-S-BRAYE 2</v>
      </c>
      <c r="C6" s="318"/>
      <c r="D6" s="318"/>
      <c r="E6" s="322" t="str">
        <f>I8</f>
        <v>OUCQUES 3</v>
      </c>
      <c r="F6" s="318"/>
      <c r="G6" s="318"/>
      <c r="I6" s="3" t="s">
        <v>12</v>
      </c>
      <c r="J6" s="2" t="s">
        <v>4</v>
      </c>
      <c r="K6" s="22"/>
      <c r="L6" s="17"/>
      <c r="M6" s="18"/>
      <c r="N6" s="18"/>
      <c r="O6" s="18"/>
      <c r="P6" s="18"/>
      <c r="Q6" s="19"/>
      <c r="R6" s="132"/>
      <c r="S6" s="132"/>
      <c r="T6" s="132"/>
    </row>
    <row r="7" spans="2:20" ht="12.75">
      <c r="B7" s="220" t="str">
        <f>I9</f>
        <v>MONT-P-CHAMBORD 3</v>
      </c>
      <c r="C7" s="121"/>
      <c r="D7" s="121"/>
      <c r="E7" s="220" t="str">
        <f>I10</f>
        <v>PRUNIERS 2</v>
      </c>
      <c r="F7" s="121"/>
      <c r="G7" s="121"/>
      <c r="I7" s="201" t="s">
        <v>129</v>
      </c>
      <c r="J7" s="3">
        <f>D6+G18+G26+D32+D41+D53+G70+D78</f>
        <v>0</v>
      </c>
      <c r="K7" s="67"/>
      <c r="L7" s="73"/>
      <c r="M7" s="67"/>
      <c r="N7" s="74"/>
      <c r="O7" s="3">
        <f>C6+F18+F26+C32+C41+C53+F70+C78</f>
        <v>0</v>
      </c>
      <c r="P7" s="3">
        <f>F6+C18+C26+F32+F41+F53+C70+F78</f>
        <v>0</v>
      </c>
      <c r="Q7" s="43">
        <f aca="true" t="shared" si="0" ref="Q7:Q15">O7-P7</f>
        <v>0</v>
      </c>
      <c r="R7" s="3">
        <f aca="true" t="shared" si="1" ref="R7:R15">O7+P7</f>
        <v>0</v>
      </c>
      <c r="S7" s="2"/>
      <c r="T7" s="2"/>
    </row>
    <row r="8" spans="2:20" ht="12.75">
      <c r="B8" s="391" t="str">
        <f>I11</f>
        <v>ROMORANTIN 4</v>
      </c>
      <c r="C8" s="318"/>
      <c r="D8" s="318"/>
      <c r="E8" s="391" t="str">
        <f>I12</f>
        <v>MONTRICHARD 2</v>
      </c>
      <c r="F8" s="318"/>
      <c r="G8" s="318"/>
      <c r="I8" s="201" t="s">
        <v>245</v>
      </c>
      <c r="J8" s="3">
        <f>G6+D16+D24+G33+D42+G59+G67+D76</f>
        <v>0</v>
      </c>
      <c r="K8" s="75"/>
      <c r="L8" s="73"/>
      <c r="M8" s="67"/>
      <c r="N8" s="67"/>
      <c r="O8" s="3">
        <f>F6+C16+C24+F33+C42+F59+F67+C76</f>
        <v>0</v>
      </c>
      <c r="P8" s="3">
        <f>C6+F16+F24+C33+F42+C59+C67+F76</f>
        <v>0</v>
      </c>
      <c r="Q8" s="43">
        <f t="shared" si="0"/>
        <v>0</v>
      </c>
      <c r="R8" s="3">
        <f t="shared" si="1"/>
        <v>0</v>
      </c>
      <c r="S8" s="2"/>
      <c r="T8" s="2"/>
    </row>
    <row r="9" spans="2:20" ht="12.75">
      <c r="B9" s="220" t="str">
        <f>I13</f>
        <v>SELLES-S-CHER 3</v>
      </c>
      <c r="C9" s="121"/>
      <c r="D9" s="121"/>
      <c r="E9" s="220" t="str">
        <f>I14</f>
        <v>LAMOTTE BEUVRON 2</v>
      </c>
      <c r="F9" s="121"/>
      <c r="G9" s="121"/>
      <c r="I9" s="201" t="s">
        <v>85</v>
      </c>
      <c r="J9" s="3">
        <f>D7+D15+D23+G32+G42+D50+G61+G68</f>
        <v>0</v>
      </c>
      <c r="K9" s="67"/>
      <c r="L9" s="73"/>
      <c r="M9" s="76"/>
      <c r="N9" s="67"/>
      <c r="O9" s="3">
        <f>C7+C15+C23+F32+F42+C50+F61+F68</f>
        <v>0</v>
      </c>
      <c r="P9" s="3">
        <f>F7+F15+F23+C32+C42+F50+C61+C68</f>
        <v>0</v>
      </c>
      <c r="Q9" s="43">
        <f t="shared" si="0"/>
        <v>0</v>
      </c>
      <c r="R9" s="3">
        <f t="shared" si="1"/>
        <v>0</v>
      </c>
      <c r="S9" s="2"/>
      <c r="T9" s="2"/>
    </row>
    <row r="10" spans="2:20" ht="12.75">
      <c r="B10" s="391" t="str">
        <f>I15</f>
        <v>SALBRIS 3</v>
      </c>
      <c r="C10" s="318"/>
      <c r="D10" s="318"/>
      <c r="E10" s="391" t="s">
        <v>116</v>
      </c>
      <c r="F10" s="324"/>
      <c r="G10" s="318"/>
      <c r="I10" s="201" t="s">
        <v>43</v>
      </c>
      <c r="J10" s="3">
        <f>G7+D17+D25+D33+G41+D52+G60+D77</f>
        <v>0</v>
      </c>
      <c r="K10" s="67"/>
      <c r="L10" s="73"/>
      <c r="M10" s="76"/>
      <c r="N10" s="74"/>
      <c r="O10" s="3">
        <f>F7+C17+C25+C33+F41+C52+F60+C77</f>
        <v>0</v>
      </c>
      <c r="P10" s="3">
        <f>C7+F17+F25+F33+C41+F52+C60+F77</f>
        <v>0</v>
      </c>
      <c r="Q10" s="43">
        <f t="shared" si="0"/>
        <v>0</v>
      </c>
      <c r="R10" s="3">
        <f t="shared" si="1"/>
        <v>0</v>
      </c>
      <c r="S10" s="2"/>
      <c r="T10" s="2"/>
    </row>
    <row r="11" spans="2:20" ht="12.75">
      <c r="B11" s="122"/>
      <c r="C11" s="123"/>
      <c r="D11" s="123"/>
      <c r="E11" s="222"/>
      <c r="F11" s="123"/>
      <c r="G11" s="124"/>
      <c r="I11" s="201" t="s">
        <v>52</v>
      </c>
      <c r="J11" s="3">
        <f>D8+G15+G25+D34+G53+D59+G69+D75</f>
        <v>0</v>
      </c>
      <c r="K11" s="67"/>
      <c r="L11" s="73"/>
      <c r="M11" s="76"/>
      <c r="N11" s="74"/>
      <c r="O11" s="3">
        <f>C8+F15+F25+C34+F53+C59+F69+C75</f>
        <v>0</v>
      </c>
      <c r="P11" s="3">
        <f>F8+C15+C25+F34+C53+F59+C69+F75</f>
        <v>0</v>
      </c>
      <c r="Q11" s="43">
        <f t="shared" si="0"/>
        <v>0</v>
      </c>
      <c r="R11" s="3">
        <f t="shared" si="1"/>
        <v>0</v>
      </c>
      <c r="S11" s="2"/>
      <c r="T11" s="2"/>
    </row>
    <row r="12" spans="2:20" ht="12.75">
      <c r="B12" s="346" t="s">
        <v>252</v>
      </c>
      <c r="C12" s="68">
        <v>42873</v>
      </c>
      <c r="D12" s="69" t="s">
        <v>142</v>
      </c>
      <c r="E12" s="496" t="s">
        <v>178</v>
      </c>
      <c r="F12" s="476"/>
      <c r="G12" s="108"/>
      <c r="I12" s="201" t="s">
        <v>131</v>
      </c>
      <c r="J12" s="3">
        <f>G8+D18+G35+D43+G52+D62+D68+G76</f>
        <v>0</v>
      </c>
      <c r="K12" s="67"/>
      <c r="L12" s="73"/>
      <c r="M12" s="67"/>
      <c r="N12" s="73"/>
      <c r="O12" s="3">
        <f>F8+C18+F35+C43+F52+C62+C68+F76</f>
        <v>0</v>
      </c>
      <c r="P12" s="3">
        <f>C8+F18+C35+F43+C52+F62+F68+C76</f>
        <v>0</v>
      </c>
      <c r="Q12" s="43">
        <f t="shared" si="0"/>
        <v>0</v>
      </c>
      <c r="R12" s="3">
        <f t="shared" si="1"/>
        <v>0</v>
      </c>
      <c r="S12" s="2"/>
      <c r="T12" s="2"/>
    </row>
    <row r="13" spans="2:20" ht="12.75">
      <c r="B13" s="220"/>
      <c r="C13" s="221"/>
      <c r="D13" s="121"/>
      <c r="E13" s="122"/>
      <c r="F13" s="222"/>
      <c r="G13" s="124"/>
      <c r="I13" s="201" t="s">
        <v>60</v>
      </c>
      <c r="J13" s="3">
        <f>D9+G16+G23+G43+G51+D60+D69+G78</f>
        <v>0</v>
      </c>
      <c r="K13" s="67"/>
      <c r="L13" s="67"/>
      <c r="M13" s="67"/>
      <c r="N13" s="67"/>
      <c r="O13" s="3">
        <f>C9+F16+F23+F43+F51+C60+C69+F78</f>
        <v>0</v>
      </c>
      <c r="P13" s="3">
        <f>F9+C16+C23+C43+C51+F60+F69+C78</f>
        <v>0</v>
      </c>
      <c r="Q13" s="43">
        <f t="shared" si="0"/>
        <v>0</v>
      </c>
      <c r="R13" s="3">
        <f t="shared" si="1"/>
        <v>0</v>
      </c>
      <c r="S13" s="2"/>
      <c r="T13" s="2"/>
    </row>
    <row r="14" spans="2:20" ht="12.75">
      <c r="B14" s="5" t="s">
        <v>2</v>
      </c>
      <c r="C14" s="71" t="s">
        <v>3</v>
      </c>
      <c r="D14" s="71" t="s">
        <v>4</v>
      </c>
      <c r="E14" s="5" t="s">
        <v>2</v>
      </c>
      <c r="F14" s="5" t="s">
        <v>3</v>
      </c>
      <c r="G14" s="5" t="s">
        <v>4</v>
      </c>
      <c r="I14" s="201" t="s">
        <v>115</v>
      </c>
      <c r="J14" s="3">
        <f>G9+D26+G34+D44+G50+G62+D67+G77</f>
        <v>0</v>
      </c>
      <c r="K14" s="67"/>
      <c r="L14" s="67"/>
      <c r="M14" s="67"/>
      <c r="N14" s="67"/>
      <c r="O14" s="3">
        <f>F9+C26+F34+C44+F50+F62+C67+F77</f>
        <v>0</v>
      </c>
      <c r="P14" s="3">
        <f>C9+F26+C34+F44+C50+C62+F67+C77</f>
        <v>0</v>
      </c>
      <c r="Q14" s="43">
        <f t="shared" si="0"/>
        <v>0</v>
      </c>
      <c r="R14" s="3">
        <f t="shared" si="1"/>
        <v>0</v>
      </c>
      <c r="S14" s="2"/>
      <c r="T14" s="2"/>
    </row>
    <row r="15" spans="2:20" ht="12.75">
      <c r="B15" s="391" t="str">
        <f>I9</f>
        <v>MONT-P-CHAMBORD 3</v>
      </c>
      <c r="C15" s="318"/>
      <c r="D15" s="318"/>
      <c r="E15" s="391" t="str">
        <f>I11</f>
        <v>ROMORANTIN 4</v>
      </c>
      <c r="F15" s="318"/>
      <c r="G15" s="318"/>
      <c r="I15" s="201" t="s">
        <v>114</v>
      </c>
      <c r="J15" s="3">
        <f>G17+G24+D35+G44+D51+D61+D70+G75</f>
        <v>0</v>
      </c>
      <c r="K15" s="67"/>
      <c r="L15" s="76"/>
      <c r="M15" s="76"/>
      <c r="N15" s="76"/>
      <c r="O15" s="3">
        <f>F17+F24+C35+F44+C51+C61+C70+F75</f>
        <v>0</v>
      </c>
      <c r="P15" s="3">
        <f>C17+C24+F35+C44+F51+F61+F70+C75</f>
        <v>0</v>
      </c>
      <c r="Q15" s="43">
        <f t="shared" si="0"/>
        <v>0</v>
      </c>
      <c r="R15" s="3">
        <f t="shared" si="1"/>
        <v>0</v>
      </c>
      <c r="S15" s="2"/>
      <c r="T15" s="2"/>
    </row>
    <row r="16" spans="2:21" ht="12.75">
      <c r="B16" s="120" t="str">
        <f>I8</f>
        <v>OUCQUES 3</v>
      </c>
      <c r="C16" s="121"/>
      <c r="D16" s="121"/>
      <c r="E16" s="220" t="str">
        <f>I13</f>
        <v>SELLES-S-CHER 3</v>
      </c>
      <c r="F16" s="121"/>
      <c r="G16" s="121"/>
      <c r="I16" s="352" t="s">
        <v>116</v>
      </c>
      <c r="J16" s="41">
        <f>G10+G19+G27+G36+G45+G54+G63+G71+G79</f>
        <v>0</v>
      </c>
      <c r="K16" s="78"/>
      <c r="L16" s="78"/>
      <c r="M16" s="78"/>
      <c r="N16" s="67"/>
      <c r="O16" s="202">
        <f>F10+F19+F27+F36+F45+F54+F63+F71+F79</f>
        <v>0</v>
      </c>
      <c r="P16" s="41">
        <f>C10+C19+C27+C36+C45+C54+C63+C71+C79</f>
        <v>0</v>
      </c>
      <c r="Q16" s="3">
        <v>0</v>
      </c>
      <c r="R16" s="3">
        <v>0</v>
      </c>
      <c r="S16" s="17"/>
      <c r="T16" s="16"/>
      <c r="U16" s="15"/>
    </row>
    <row r="17" spans="2:20" ht="12.75">
      <c r="B17" s="391" t="str">
        <f>I10</f>
        <v>PRUNIERS 2</v>
      </c>
      <c r="C17" s="318"/>
      <c r="D17" s="318"/>
      <c r="E17" s="391" t="str">
        <f>I15</f>
        <v>SALBRIS 3</v>
      </c>
      <c r="F17" s="318"/>
      <c r="G17" s="318"/>
      <c r="I17" s="1"/>
      <c r="K17" s="17"/>
      <c r="L17" s="17"/>
      <c r="M17" s="17"/>
      <c r="N17" s="17"/>
      <c r="O17" s="17"/>
      <c r="P17" s="100"/>
      <c r="Q17" s="17"/>
      <c r="R17" s="17"/>
      <c r="S17" s="17"/>
      <c r="T17" s="17"/>
    </row>
    <row r="18" spans="2:19" ht="12.75">
      <c r="B18" s="220" t="str">
        <f>I12</f>
        <v>MONTRICHARD 2</v>
      </c>
      <c r="C18" s="121"/>
      <c r="D18" s="121"/>
      <c r="E18" s="120" t="str">
        <f>I7</f>
        <v>SAVIGNY-S-BRAYE 2</v>
      </c>
      <c r="F18" s="121"/>
      <c r="G18" s="121"/>
      <c r="I18" s="1"/>
      <c r="S18" s="33"/>
    </row>
    <row r="19" spans="2:18" ht="12.75">
      <c r="B19" s="396" t="str">
        <f>I14</f>
        <v>LAMOTTE BEUVRON 2</v>
      </c>
      <c r="C19" s="318"/>
      <c r="D19" s="324"/>
      <c r="E19" s="391" t="s">
        <v>116</v>
      </c>
      <c r="F19" s="318"/>
      <c r="G19" s="318"/>
      <c r="I19" s="244" t="s">
        <v>65</v>
      </c>
      <c r="J19" s="137" t="s">
        <v>4</v>
      </c>
      <c r="K19" s="137" t="s">
        <v>26</v>
      </c>
      <c r="L19" s="137" t="s">
        <v>27</v>
      </c>
      <c r="M19" s="137" t="s">
        <v>28</v>
      </c>
      <c r="N19" s="137" t="s">
        <v>29</v>
      </c>
      <c r="O19" s="137" t="s">
        <v>30</v>
      </c>
      <c r="P19" s="242" t="s">
        <v>64</v>
      </c>
      <c r="Q19" s="242" t="s">
        <v>32</v>
      </c>
      <c r="R19" s="241" t="s">
        <v>58</v>
      </c>
    </row>
    <row r="20" spans="2:18" ht="12.75">
      <c r="B20" s="49"/>
      <c r="C20" s="97"/>
      <c r="D20" s="97"/>
      <c r="E20" s="48"/>
      <c r="F20" s="97"/>
      <c r="G20" s="106"/>
      <c r="I20" s="3" t="s">
        <v>12</v>
      </c>
      <c r="J20" s="3" t="s">
        <v>4</v>
      </c>
      <c r="K20" s="3"/>
      <c r="L20" s="3"/>
      <c r="M20" s="3"/>
      <c r="N20" s="3"/>
      <c r="O20" s="3"/>
      <c r="P20" s="3"/>
      <c r="Q20" s="3"/>
      <c r="R20" s="203"/>
    </row>
    <row r="21" spans="2:18" ht="12.75">
      <c r="B21" s="346" t="s">
        <v>266</v>
      </c>
      <c r="C21" s="68">
        <v>42873</v>
      </c>
      <c r="D21" s="69" t="s">
        <v>1</v>
      </c>
      <c r="E21" s="522" t="s">
        <v>179</v>
      </c>
      <c r="F21" s="523"/>
      <c r="G21" s="421"/>
      <c r="I21" s="3"/>
      <c r="J21" s="3"/>
      <c r="K21" s="3"/>
      <c r="L21" s="3"/>
      <c r="M21" s="3"/>
      <c r="N21" s="3"/>
      <c r="O21" s="3"/>
      <c r="P21" s="3"/>
      <c r="Q21" s="3"/>
      <c r="R21" s="203"/>
    </row>
    <row r="22" spans="2:18" ht="12.75">
      <c r="B22" s="5" t="s">
        <v>2</v>
      </c>
      <c r="C22" s="71" t="s">
        <v>3</v>
      </c>
      <c r="D22" s="71" t="s">
        <v>4</v>
      </c>
      <c r="E22" s="5" t="s">
        <v>2</v>
      </c>
      <c r="F22" s="5" t="s">
        <v>3</v>
      </c>
      <c r="G22" s="5" t="s">
        <v>4</v>
      </c>
      <c r="I22" s="3"/>
      <c r="J22" s="3"/>
      <c r="K22" s="3"/>
      <c r="L22" s="3"/>
      <c r="M22" s="3"/>
      <c r="N22" s="3"/>
      <c r="O22" s="3"/>
      <c r="P22" s="3"/>
      <c r="Q22" s="3"/>
      <c r="R22" s="203"/>
    </row>
    <row r="23" spans="2:18" ht="12.75">
      <c r="B23" s="391" t="str">
        <f>I9</f>
        <v>MONT-P-CHAMBORD 3</v>
      </c>
      <c r="C23" s="318"/>
      <c r="D23" s="318"/>
      <c r="E23" s="391" t="str">
        <f>I13</f>
        <v>SELLES-S-CHER 3</v>
      </c>
      <c r="F23" s="318"/>
      <c r="G23" s="318"/>
      <c r="I23" s="3"/>
      <c r="J23" s="3"/>
      <c r="K23" s="3"/>
      <c r="L23" s="3"/>
      <c r="M23" s="3"/>
      <c r="N23" s="3"/>
      <c r="O23" s="3"/>
      <c r="P23" s="3"/>
      <c r="Q23" s="3"/>
      <c r="R23" s="203"/>
    </row>
    <row r="24" spans="2:18" ht="12.75">
      <c r="B24" s="120" t="str">
        <f>I8</f>
        <v>OUCQUES 3</v>
      </c>
      <c r="C24" s="121"/>
      <c r="D24" s="121"/>
      <c r="E24" s="220" t="str">
        <f>I15</f>
        <v>SALBRIS 3</v>
      </c>
      <c r="F24" s="121"/>
      <c r="G24" s="121"/>
      <c r="I24" s="3"/>
      <c r="J24" s="3"/>
      <c r="K24" s="3"/>
      <c r="L24" s="3"/>
      <c r="M24" s="3"/>
      <c r="N24" s="3"/>
      <c r="O24" s="3"/>
      <c r="P24" s="3"/>
      <c r="Q24" s="3"/>
      <c r="R24" s="203"/>
    </row>
    <row r="25" spans="2:22" ht="12.75">
      <c r="B25" s="391" t="str">
        <f>I10</f>
        <v>PRUNIERS 2</v>
      </c>
      <c r="C25" s="318"/>
      <c r="D25" s="318"/>
      <c r="E25" s="391" t="str">
        <f>I11</f>
        <v>ROMORANTIN 4</v>
      </c>
      <c r="F25" s="318"/>
      <c r="G25" s="318"/>
      <c r="I25" s="3"/>
      <c r="J25" s="3"/>
      <c r="K25" s="3"/>
      <c r="L25" s="3"/>
      <c r="M25" s="3"/>
      <c r="N25" s="3"/>
      <c r="O25" s="3"/>
      <c r="P25" s="3"/>
      <c r="Q25" s="3"/>
      <c r="R25" s="203"/>
      <c r="V25" s="207"/>
    </row>
    <row r="26" spans="2:18" ht="12.75">
      <c r="B26" s="220" t="str">
        <f>I14</f>
        <v>LAMOTTE BEUVRON 2</v>
      </c>
      <c r="C26" s="121"/>
      <c r="D26" s="121"/>
      <c r="E26" s="220" t="str">
        <f>I7</f>
        <v>SAVIGNY-S-BRAYE 2</v>
      </c>
      <c r="F26" s="121"/>
      <c r="G26" s="121"/>
      <c r="I26" s="3"/>
      <c r="J26" s="3"/>
      <c r="K26" s="3"/>
      <c r="L26" s="3"/>
      <c r="M26" s="3"/>
      <c r="N26" s="3"/>
      <c r="O26" s="3"/>
      <c r="P26" s="3"/>
      <c r="Q26" s="3"/>
      <c r="R26" s="203"/>
    </row>
    <row r="27" spans="2:18" ht="12.75">
      <c r="B27" s="391" t="str">
        <f>I12</f>
        <v>MONTRICHARD 2</v>
      </c>
      <c r="C27" s="318"/>
      <c r="D27" s="318"/>
      <c r="E27" s="391" t="s">
        <v>116</v>
      </c>
      <c r="F27" s="318"/>
      <c r="G27" s="318"/>
      <c r="I27" s="43"/>
      <c r="J27" s="43"/>
      <c r="K27" s="43"/>
      <c r="L27" s="43"/>
      <c r="M27" s="43"/>
      <c r="N27" s="43"/>
      <c r="O27" s="43"/>
      <c r="P27" s="43"/>
      <c r="Q27" s="43"/>
      <c r="R27" s="46"/>
    </row>
    <row r="28" spans="2:19" ht="12.75">
      <c r="B28" s="4"/>
      <c r="C28" s="70"/>
      <c r="D28" s="70"/>
      <c r="E28" s="337"/>
      <c r="F28" s="4"/>
      <c r="G28" s="4"/>
      <c r="I28" s="3"/>
      <c r="J28" s="3"/>
      <c r="K28" s="41"/>
      <c r="L28" s="3"/>
      <c r="M28" s="41"/>
      <c r="N28" s="3"/>
      <c r="O28" s="41"/>
      <c r="P28" s="3"/>
      <c r="Q28" s="3"/>
      <c r="R28" s="41"/>
      <c r="S28" s="15"/>
    </row>
    <row r="29" spans="2:18" ht="12.75">
      <c r="B29" s="346" t="s">
        <v>267</v>
      </c>
      <c r="C29" s="68">
        <v>42887</v>
      </c>
      <c r="D29" s="69" t="s">
        <v>142</v>
      </c>
      <c r="E29" s="416" t="s">
        <v>153</v>
      </c>
      <c r="F29" s="175" t="s">
        <v>270</v>
      </c>
      <c r="G29" s="108"/>
      <c r="I29" s="3"/>
      <c r="J29" s="3"/>
      <c r="K29" s="41"/>
      <c r="L29" s="3"/>
      <c r="M29" s="41"/>
      <c r="N29" s="3"/>
      <c r="O29" s="41"/>
      <c r="P29" s="3"/>
      <c r="Q29" s="3"/>
      <c r="R29" s="3"/>
    </row>
    <row r="30" spans="2:10" ht="12.75">
      <c r="B30" s="4"/>
      <c r="C30" s="70"/>
      <c r="D30" s="70"/>
      <c r="E30" s="4"/>
      <c r="F30" s="4"/>
      <c r="G30" s="4"/>
      <c r="I30" s="1"/>
      <c r="J30" s="17"/>
    </row>
    <row r="31" spans="2:9" ht="12.75">
      <c r="B31" s="5" t="s">
        <v>2</v>
      </c>
      <c r="C31" s="71" t="s">
        <v>3</v>
      </c>
      <c r="D31" s="71" t="s">
        <v>4</v>
      </c>
      <c r="E31" s="5" t="s">
        <v>2</v>
      </c>
      <c r="F31" s="5" t="s">
        <v>3</v>
      </c>
      <c r="G31" s="5" t="s">
        <v>4</v>
      </c>
      <c r="I31" s="1"/>
    </row>
    <row r="32" spans="2:9" ht="12.75">
      <c r="B32" s="62" t="str">
        <f>I7</f>
        <v>SAVIGNY-S-BRAYE 2</v>
      </c>
      <c r="C32" s="72"/>
      <c r="D32" s="72"/>
      <c r="E32" s="62" t="str">
        <f>I9</f>
        <v>MONT-P-CHAMBORD 3</v>
      </c>
      <c r="F32" s="72"/>
      <c r="G32" s="72"/>
      <c r="I32" s="1"/>
    </row>
    <row r="33" spans="2:9" ht="12.75">
      <c r="B33" s="61" t="str">
        <f>I10</f>
        <v>PRUNIERS 2</v>
      </c>
      <c r="C33" s="71"/>
      <c r="D33" s="71"/>
      <c r="E33" s="5" t="str">
        <f>I8</f>
        <v>OUCQUES 3</v>
      </c>
      <c r="F33" s="71"/>
      <c r="G33" s="71"/>
      <c r="I33" s="1"/>
    </row>
    <row r="34" spans="2:9" ht="12.75">
      <c r="B34" s="62" t="str">
        <f>I11</f>
        <v>ROMORANTIN 4</v>
      </c>
      <c r="C34" s="72"/>
      <c r="D34" s="72"/>
      <c r="E34" s="62" t="str">
        <f>I14</f>
        <v>LAMOTTE BEUVRON 2</v>
      </c>
      <c r="F34" s="72"/>
      <c r="G34" s="72"/>
      <c r="I34" s="1"/>
    </row>
    <row r="35" spans="2:9" ht="12.75">
      <c r="B35" s="220" t="str">
        <f>I15</f>
        <v>SALBRIS 3</v>
      </c>
      <c r="C35" s="121"/>
      <c r="D35" s="121"/>
      <c r="E35" s="220" t="str">
        <f>I12</f>
        <v>MONTRICHARD 2</v>
      </c>
      <c r="F35" s="121"/>
      <c r="G35" s="121"/>
      <c r="I35" s="1"/>
    </row>
    <row r="36" spans="2:9" ht="12.75">
      <c r="B36" s="391" t="str">
        <f>I13</f>
        <v>SELLES-S-CHER 3</v>
      </c>
      <c r="C36" s="318"/>
      <c r="D36" s="318"/>
      <c r="E36" s="391" t="s">
        <v>116</v>
      </c>
      <c r="F36" s="318"/>
      <c r="G36" s="318"/>
      <c r="I36" s="1"/>
    </row>
    <row r="37" spans="2:9" ht="12.75">
      <c r="B37" s="49"/>
      <c r="C37" s="97"/>
      <c r="D37" s="97"/>
      <c r="E37" s="48"/>
      <c r="F37" s="97"/>
      <c r="G37" s="106"/>
      <c r="I37" s="1"/>
    </row>
    <row r="38" spans="2:9" ht="12.75">
      <c r="B38" s="346" t="s">
        <v>268</v>
      </c>
      <c r="C38" s="68">
        <v>42887</v>
      </c>
      <c r="D38" s="69" t="s">
        <v>1</v>
      </c>
      <c r="E38" s="416" t="s">
        <v>154</v>
      </c>
      <c r="F38" s="175" t="s">
        <v>269</v>
      </c>
      <c r="G38" s="108"/>
      <c r="I38" s="1"/>
    </row>
    <row r="39" spans="2:9" ht="12.75">
      <c r="B39" s="4"/>
      <c r="C39" s="70"/>
      <c r="D39" s="70"/>
      <c r="E39" s="4"/>
      <c r="F39" s="4"/>
      <c r="G39" s="4"/>
      <c r="I39" s="1"/>
    </row>
    <row r="40" spans="2:9" ht="12.75">
      <c r="B40" s="5" t="s">
        <v>2</v>
      </c>
      <c r="C40" s="71" t="s">
        <v>3</v>
      </c>
      <c r="D40" s="71" t="s">
        <v>4</v>
      </c>
      <c r="E40" s="5" t="s">
        <v>2</v>
      </c>
      <c r="F40" s="5" t="s">
        <v>3</v>
      </c>
      <c r="G40" s="5" t="s">
        <v>4</v>
      </c>
      <c r="I40" s="1"/>
    </row>
    <row r="41" spans="2:15" ht="12.75">
      <c r="B41" s="62" t="str">
        <f>I7</f>
        <v>SAVIGNY-S-BRAYE 2</v>
      </c>
      <c r="C41" s="72"/>
      <c r="D41" s="72"/>
      <c r="E41" s="62" t="str">
        <f>I10</f>
        <v>PRUNIERS 2</v>
      </c>
      <c r="F41" s="72"/>
      <c r="G41" s="72"/>
      <c r="I41" s="1"/>
      <c r="O41" s="33"/>
    </row>
    <row r="42" spans="2:9" ht="12.75">
      <c r="B42" s="61" t="str">
        <f>I8</f>
        <v>OUCQUES 3</v>
      </c>
      <c r="C42" s="71"/>
      <c r="D42" s="71"/>
      <c r="E42" s="61" t="str">
        <f>I9</f>
        <v>MONT-P-CHAMBORD 3</v>
      </c>
      <c r="F42" s="71"/>
      <c r="G42" s="71"/>
      <c r="I42" s="1"/>
    </row>
    <row r="43" spans="2:9" ht="12.75">
      <c r="B43" s="62" t="str">
        <f>I12</f>
        <v>MONTRICHARD 2</v>
      </c>
      <c r="C43" s="72"/>
      <c r="D43" s="72"/>
      <c r="E43" s="62" t="str">
        <f>I13</f>
        <v>SELLES-S-CHER 3</v>
      </c>
      <c r="F43" s="72"/>
      <c r="G43" s="72"/>
      <c r="I43" s="1"/>
    </row>
    <row r="44" spans="2:9" ht="12.75">
      <c r="B44" s="220" t="str">
        <f>I14</f>
        <v>LAMOTTE BEUVRON 2</v>
      </c>
      <c r="C44" s="121"/>
      <c r="D44" s="121"/>
      <c r="E44" s="220" t="str">
        <f>I15</f>
        <v>SALBRIS 3</v>
      </c>
      <c r="F44" s="121"/>
      <c r="G44" s="121"/>
      <c r="I44" s="1"/>
    </row>
    <row r="45" spans="2:9" ht="12.75">
      <c r="B45" s="391" t="str">
        <f>I11</f>
        <v>ROMORANTIN 4</v>
      </c>
      <c r="C45" s="318"/>
      <c r="D45" s="318"/>
      <c r="E45" s="391" t="s">
        <v>116</v>
      </c>
      <c r="F45" s="353"/>
      <c r="G45" s="318"/>
      <c r="I45" s="1"/>
    </row>
    <row r="46" spans="2:9" ht="12.75">
      <c r="B46" s="49"/>
      <c r="C46" s="97"/>
      <c r="D46" s="97"/>
      <c r="E46" s="48"/>
      <c r="F46" s="219"/>
      <c r="G46" s="106"/>
      <c r="I46" s="1"/>
    </row>
    <row r="47" spans="2:9" ht="12.75">
      <c r="B47" s="346" t="s">
        <v>256</v>
      </c>
      <c r="C47" s="471">
        <v>42985</v>
      </c>
      <c r="D47" s="118" t="s">
        <v>142</v>
      </c>
      <c r="E47" s="175" t="s">
        <v>185</v>
      </c>
      <c r="F47" s="127" t="s">
        <v>156</v>
      </c>
      <c r="G47" s="108"/>
      <c r="I47" s="1"/>
    </row>
    <row r="48" spans="2:9" ht="12.75">
      <c r="B48" s="40"/>
      <c r="C48" s="110"/>
      <c r="D48" s="110"/>
      <c r="E48" s="40"/>
      <c r="F48" s="40"/>
      <c r="G48" s="40"/>
      <c r="I48" s="1"/>
    </row>
    <row r="49" spans="2:9" ht="12.75">
      <c r="B49" s="5" t="s">
        <v>2</v>
      </c>
      <c r="C49" s="71" t="s">
        <v>3</v>
      </c>
      <c r="D49" s="71" t="s">
        <v>4</v>
      </c>
      <c r="E49" s="5" t="s">
        <v>2</v>
      </c>
      <c r="F49" s="5" t="s">
        <v>3</v>
      </c>
      <c r="G49" s="50" t="s">
        <v>4</v>
      </c>
      <c r="I49" s="1"/>
    </row>
    <row r="50" spans="2:9" ht="12.75">
      <c r="B50" s="302" t="str">
        <f>I9</f>
        <v>MONT-P-CHAMBORD 3</v>
      </c>
      <c r="C50" s="111"/>
      <c r="D50" s="111"/>
      <c r="E50" s="301" t="str">
        <f>I14</f>
        <v>LAMOTTE BEUVRON 2</v>
      </c>
      <c r="F50" s="111"/>
      <c r="G50" s="102"/>
      <c r="I50" s="1"/>
    </row>
    <row r="51" spans="2:9" ht="12.75">
      <c r="B51" s="61" t="str">
        <f>I15</f>
        <v>SALBRIS 3</v>
      </c>
      <c r="C51" s="71"/>
      <c r="D51" s="71"/>
      <c r="E51" s="61" t="str">
        <f>I13</f>
        <v>SELLES-S-CHER 3</v>
      </c>
      <c r="F51" s="71"/>
      <c r="G51" s="71"/>
      <c r="I51" s="1"/>
    </row>
    <row r="52" spans="2:9" ht="12.75">
      <c r="B52" s="302" t="str">
        <f>I10</f>
        <v>PRUNIERS 2</v>
      </c>
      <c r="C52" s="111"/>
      <c r="D52" s="111"/>
      <c r="E52" s="301" t="str">
        <f>I12</f>
        <v>MONTRICHARD 2</v>
      </c>
      <c r="F52" s="111"/>
      <c r="G52" s="111"/>
      <c r="I52" s="1"/>
    </row>
    <row r="53" spans="2:9" ht="12.75">
      <c r="B53" s="120" t="str">
        <f>I7</f>
        <v>SAVIGNY-S-BRAYE 2</v>
      </c>
      <c r="C53" s="354"/>
      <c r="D53" s="354"/>
      <c r="E53" s="390" t="str">
        <f>I11</f>
        <v>ROMORANTIN 4</v>
      </c>
      <c r="F53" s="354"/>
      <c r="G53" s="354"/>
      <c r="I53" s="1"/>
    </row>
    <row r="54" spans="2:9" ht="12.75">
      <c r="B54" s="391" t="str">
        <f>I8</f>
        <v>OUCQUES 3</v>
      </c>
      <c r="C54" s="318"/>
      <c r="D54" s="318"/>
      <c r="E54" s="391" t="s">
        <v>116</v>
      </c>
      <c r="F54" s="318"/>
      <c r="G54" s="318"/>
      <c r="I54" s="1"/>
    </row>
    <row r="55" spans="2:9" ht="12.75">
      <c r="B55" s="40"/>
      <c r="C55" s="110"/>
      <c r="D55" s="110"/>
      <c r="E55" s="40"/>
      <c r="F55" s="40"/>
      <c r="G55" s="40"/>
      <c r="I55" s="1"/>
    </row>
    <row r="56" spans="2:9" ht="12.75">
      <c r="B56" s="346" t="s">
        <v>257</v>
      </c>
      <c r="C56" s="471">
        <v>42985</v>
      </c>
      <c r="D56" s="118" t="s">
        <v>1</v>
      </c>
      <c r="E56" s="129" t="s">
        <v>186</v>
      </c>
      <c r="F56" s="59" t="s">
        <v>155</v>
      </c>
      <c r="G56" s="108"/>
      <c r="I56" s="1"/>
    </row>
    <row r="57" spans="2:9" ht="12.75">
      <c r="B57" s="40"/>
      <c r="C57" s="110"/>
      <c r="D57" s="110"/>
      <c r="E57" s="40"/>
      <c r="F57" s="40"/>
      <c r="G57" s="40"/>
      <c r="I57" s="1"/>
    </row>
    <row r="58" spans="2:9" ht="12.75">
      <c r="B58" s="5" t="s">
        <v>2</v>
      </c>
      <c r="C58" s="71" t="s">
        <v>3</v>
      </c>
      <c r="D58" s="71" t="s">
        <v>4</v>
      </c>
      <c r="E58" s="5" t="s">
        <v>2</v>
      </c>
      <c r="F58" s="5" t="s">
        <v>3</v>
      </c>
      <c r="G58" s="5" t="s">
        <v>45</v>
      </c>
      <c r="I58" s="1"/>
    </row>
    <row r="59" spans="2:9" ht="12.75">
      <c r="B59" s="302" t="str">
        <f>I11</f>
        <v>ROMORANTIN 4</v>
      </c>
      <c r="C59" s="111"/>
      <c r="D59" s="111"/>
      <c r="E59" s="301" t="str">
        <f>I8</f>
        <v>OUCQUES 3</v>
      </c>
      <c r="F59" s="111"/>
      <c r="G59" s="113"/>
      <c r="I59" s="1"/>
    </row>
    <row r="60" spans="2:9" ht="12.75">
      <c r="B60" s="61" t="str">
        <f>I13</f>
        <v>SELLES-S-CHER 3</v>
      </c>
      <c r="C60" s="71"/>
      <c r="D60" s="112"/>
      <c r="E60" s="392" t="str">
        <f>I10</f>
        <v>PRUNIERS 2</v>
      </c>
      <c r="F60" s="112"/>
      <c r="G60" s="114"/>
      <c r="I60" s="1"/>
    </row>
    <row r="61" spans="2:9" ht="12.75">
      <c r="B61" s="398" t="str">
        <f>I15</f>
        <v>SALBRIS 3</v>
      </c>
      <c r="C61" s="113"/>
      <c r="D61" s="103"/>
      <c r="E61" s="302" t="str">
        <f>I9</f>
        <v>MONT-P-CHAMBORD 3</v>
      </c>
      <c r="F61" s="103"/>
      <c r="G61" s="107"/>
      <c r="I61" s="1"/>
    </row>
    <row r="62" spans="2:9" ht="12.75">
      <c r="B62" s="397" t="str">
        <f>I12</f>
        <v>MONTRICHARD 2</v>
      </c>
      <c r="C62" s="356"/>
      <c r="D62" s="121"/>
      <c r="E62" s="220" t="str">
        <f>I14</f>
        <v>LAMOTTE BEUVRON 2</v>
      </c>
      <c r="F62" s="121"/>
      <c r="G62" s="351"/>
      <c r="I62" s="1"/>
    </row>
    <row r="63" spans="2:9" ht="12.75">
      <c r="B63" s="391" t="str">
        <f>I7</f>
        <v>SAVIGNY-S-BRAYE 2</v>
      </c>
      <c r="C63" s="318"/>
      <c r="D63" s="318"/>
      <c r="E63" s="391" t="s">
        <v>116</v>
      </c>
      <c r="F63" s="318"/>
      <c r="G63" s="325"/>
      <c r="I63" s="1"/>
    </row>
    <row r="64" spans="2:9" ht="12.75">
      <c r="B64" s="40"/>
      <c r="C64" s="40"/>
      <c r="D64" s="40"/>
      <c r="E64" s="40"/>
      <c r="F64" s="40"/>
      <c r="G64" s="40"/>
      <c r="I64" s="1"/>
    </row>
    <row r="65" spans="2:9" ht="12.75">
      <c r="B65" s="368" t="s">
        <v>258</v>
      </c>
      <c r="C65" s="465">
        <v>43006</v>
      </c>
      <c r="D65" s="371" t="s">
        <v>142</v>
      </c>
      <c r="E65" s="453" t="s">
        <v>180</v>
      </c>
      <c r="F65" s="372" t="s">
        <v>181</v>
      </c>
      <c r="G65" s="316"/>
      <c r="I65" s="1"/>
    </row>
    <row r="66" spans="2:9" ht="12.75">
      <c r="B66" s="40"/>
      <c r="C66" s="40"/>
      <c r="D66" s="40"/>
      <c r="E66" s="40"/>
      <c r="F66" s="40"/>
      <c r="G66" s="40"/>
      <c r="I66" s="1"/>
    </row>
    <row r="67" spans="2:9" ht="12.75">
      <c r="B67" s="391" t="str">
        <f>I14</f>
        <v>LAMOTTE BEUVRON 2</v>
      </c>
      <c r="C67" s="329"/>
      <c r="D67" s="329"/>
      <c r="E67" s="389" t="str">
        <f>I8</f>
        <v>OUCQUES 3</v>
      </c>
      <c r="F67" s="329"/>
      <c r="G67" s="329"/>
      <c r="I67" s="1"/>
    </row>
    <row r="68" spans="2:9" ht="12.75">
      <c r="B68" s="220" t="str">
        <f>I12</f>
        <v>MONTRICHARD 2</v>
      </c>
      <c r="C68" s="375"/>
      <c r="D68" s="375"/>
      <c r="E68" s="393" t="str">
        <f>I9</f>
        <v>MONT-P-CHAMBORD 3</v>
      </c>
      <c r="F68" s="375"/>
      <c r="G68" s="375"/>
      <c r="I68" s="1"/>
    </row>
    <row r="69" spans="2:9" ht="12.75">
      <c r="B69" s="391" t="str">
        <f>I13</f>
        <v>SELLES-S-CHER 3</v>
      </c>
      <c r="C69" s="329"/>
      <c r="D69" s="329"/>
      <c r="E69" s="389" t="str">
        <f>I11</f>
        <v>ROMORANTIN 4</v>
      </c>
      <c r="F69" s="329"/>
      <c r="G69" s="329"/>
      <c r="I69" s="1"/>
    </row>
    <row r="70" spans="2:9" ht="12.75">
      <c r="B70" s="220" t="str">
        <f>I15</f>
        <v>SALBRIS 3</v>
      </c>
      <c r="C70" s="375"/>
      <c r="D70" s="375"/>
      <c r="E70" s="393" t="str">
        <f>I7</f>
        <v>SAVIGNY-S-BRAYE 2</v>
      </c>
      <c r="F70" s="375"/>
      <c r="G70" s="375"/>
      <c r="I70" s="1"/>
    </row>
    <row r="71" spans="2:9" ht="12.75">
      <c r="B71" s="395" t="str">
        <f>I10</f>
        <v>PRUNIERS 2</v>
      </c>
      <c r="C71" s="340"/>
      <c r="D71" s="340"/>
      <c r="E71" s="394" t="s">
        <v>116</v>
      </c>
      <c r="F71" s="340"/>
      <c r="G71" s="340"/>
      <c r="I71" s="1"/>
    </row>
    <row r="72" spans="2:9" ht="12.75">
      <c r="B72" s="40"/>
      <c r="C72" s="40"/>
      <c r="D72" s="40"/>
      <c r="E72" s="40"/>
      <c r="F72" s="40"/>
      <c r="G72" s="40"/>
      <c r="I72" s="1"/>
    </row>
    <row r="73" spans="2:9" ht="12.75">
      <c r="B73" s="368" t="s">
        <v>262</v>
      </c>
      <c r="C73" s="465">
        <v>43006</v>
      </c>
      <c r="D73" s="371" t="s">
        <v>1</v>
      </c>
      <c r="E73" s="453" t="s">
        <v>182</v>
      </c>
      <c r="F73" s="372" t="s">
        <v>183</v>
      </c>
      <c r="G73" s="316"/>
      <c r="I73" s="1"/>
    </row>
    <row r="74" spans="2:9" ht="12.75">
      <c r="B74" s="40"/>
      <c r="C74" s="40"/>
      <c r="D74" s="40"/>
      <c r="E74" s="40"/>
      <c r="F74" s="40"/>
      <c r="G74" s="40"/>
      <c r="I74" s="1"/>
    </row>
    <row r="75" spans="2:9" ht="12.75">
      <c r="B75" s="391" t="str">
        <f>I11</f>
        <v>ROMORANTIN 4</v>
      </c>
      <c r="C75" s="322"/>
      <c r="D75" s="322"/>
      <c r="E75" s="399" t="str">
        <f>I15</f>
        <v>SALBRIS 3</v>
      </c>
      <c r="F75" s="322"/>
      <c r="G75" s="329"/>
      <c r="I75" s="1"/>
    </row>
    <row r="76" spans="2:9" ht="12.75">
      <c r="B76" s="390" t="str">
        <f>I8</f>
        <v>OUCQUES 3</v>
      </c>
      <c r="C76" s="355"/>
      <c r="D76" s="355"/>
      <c r="E76" s="390" t="str">
        <f>I12</f>
        <v>MONTRICHARD 2</v>
      </c>
      <c r="F76" s="355"/>
      <c r="G76" s="373"/>
      <c r="I76" s="1"/>
    </row>
    <row r="77" spans="2:9" ht="12.75">
      <c r="B77" s="391" t="str">
        <f>I10</f>
        <v>PRUNIERS 2</v>
      </c>
      <c r="C77" s="322"/>
      <c r="D77" s="322"/>
      <c r="E77" s="391" t="str">
        <f>I14</f>
        <v>LAMOTTE BEUVRON 2</v>
      </c>
      <c r="F77" s="322"/>
      <c r="G77" s="329"/>
      <c r="I77" s="1"/>
    </row>
    <row r="78" spans="2:9" ht="12.75">
      <c r="B78" s="220" t="str">
        <f>I7</f>
        <v>SAVIGNY-S-BRAYE 2</v>
      </c>
      <c r="C78" s="341"/>
      <c r="D78" s="341"/>
      <c r="E78" s="220" t="str">
        <f>I13</f>
        <v>SELLES-S-CHER 3</v>
      </c>
      <c r="F78" s="341"/>
      <c r="G78" s="376"/>
      <c r="I78" s="1"/>
    </row>
    <row r="79" spans="2:9" ht="12.75">
      <c r="B79" s="395" t="str">
        <f>I9</f>
        <v>MONT-P-CHAMBORD 3</v>
      </c>
      <c r="C79" s="339"/>
      <c r="D79" s="339"/>
      <c r="E79" s="395" t="s">
        <v>116</v>
      </c>
      <c r="F79" s="339"/>
      <c r="G79" s="340"/>
      <c r="I79" s="1"/>
    </row>
    <row r="80" spans="2:9" ht="12.75">
      <c r="B80" s="40"/>
      <c r="C80" s="40"/>
      <c r="D80" s="40"/>
      <c r="E80" s="40"/>
      <c r="F80" s="40"/>
      <c r="G80" s="40"/>
      <c r="I80" s="1"/>
    </row>
    <row r="81" spans="2:9" ht="12.75">
      <c r="B81" s="40"/>
      <c r="C81" s="40"/>
      <c r="D81" s="40"/>
      <c r="E81" s="40"/>
      <c r="F81" s="40"/>
      <c r="G81" s="40"/>
      <c r="I81" s="1"/>
    </row>
    <row r="82" spans="2:9" ht="12.75">
      <c r="B82" s="40"/>
      <c r="C82" s="40"/>
      <c r="D82" s="40"/>
      <c r="E82" s="40"/>
      <c r="F82" s="40"/>
      <c r="G82" s="40"/>
      <c r="I82" s="1"/>
    </row>
    <row r="83" spans="2:9" ht="12.75">
      <c r="B83" s="40"/>
      <c r="C83" s="40"/>
      <c r="D83" s="40"/>
      <c r="E83" s="40"/>
      <c r="F83" s="40"/>
      <c r="G83" s="40"/>
      <c r="I83" s="1"/>
    </row>
    <row r="84" spans="2:9" ht="12.75">
      <c r="B84" s="4"/>
      <c r="C84" s="4"/>
      <c r="D84" s="4"/>
      <c r="E84" s="4"/>
      <c r="F84" s="4"/>
      <c r="G84" s="4"/>
      <c r="I84" s="1"/>
    </row>
    <row r="85" spans="2:9" ht="12.75">
      <c r="B85" s="37"/>
      <c r="C85" s="38"/>
      <c r="D85" s="37"/>
      <c r="E85" s="524"/>
      <c r="F85" s="524"/>
      <c r="G85" s="39"/>
      <c r="I85" s="1"/>
    </row>
    <row r="86" spans="2:9" ht="12.75">
      <c r="B86" s="40"/>
      <c r="C86" s="40"/>
      <c r="D86" s="40"/>
      <c r="E86" s="40"/>
      <c r="F86" s="40"/>
      <c r="G86" s="40"/>
      <c r="I86" s="1"/>
    </row>
    <row r="87" spans="2:9" ht="12.75">
      <c r="B87" s="40"/>
      <c r="C87" s="40"/>
      <c r="D87" s="40"/>
      <c r="E87" s="40"/>
      <c r="F87" s="40"/>
      <c r="G87" s="40"/>
      <c r="I87" s="1"/>
    </row>
    <row r="88" spans="2:9" ht="12.75">
      <c r="B88" s="37"/>
      <c r="C88" s="37"/>
      <c r="D88" s="37"/>
      <c r="E88" s="37"/>
      <c r="F88" s="37"/>
      <c r="G88" s="37"/>
      <c r="I88" s="1"/>
    </row>
    <row r="89" spans="2:9" ht="12.75">
      <c r="B89" s="40"/>
      <c r="C89" s="40"/>
      <c r="D89" s="40"/>
      <c r="E89" s="40"/>
      <c r="F89" s="40"/>
      <c r="G89" s="40"/>
      <c r="I89" s="1"/>
    </row>
    <row r="90" spans="2:9" ht="12.75">
      <c r="B90" s="37"/>
      <c r="C90" s="37"/>
      <c r="D90" s="37"/>
      <c r="E90" s="37"/>
      <c r="F90" s="37"/>
      <c r="G90" s="37"/>
      <c r="I90" s="1"/>
    </row>
    <row r="91" spans="2:9" ht="12.75">
      <c r="B91" s="37"/>
      <c r="C91" s="37"/>
      <c r="D91" s="37"/>
      <c r="E91" s="37"/>
      <c r="F91" s="37"/>
      <c r="G91" s="37"/>
      <c r="I91" s="1"/>
    </row>
    <row r="92" spans="2:9" ht="12.75">
      <c r="B92" s="40"/>
      <c r="C92" s="40"/>
      <c r="D92" s="40"/>
      <c r="E92" s="40"/>
      <c r="F92" s="40"/>
      <c r="G92" s="40"/>
      <c r="I92" s="1"/>
    </row>
    <row r="93" spans="2:9" ht="12.75">
      <c r="B93" s="37"/>
      <c r="C93" s="38"/>
      <c r="D93" s="37"/>
      <c r="E93" s="524"/>
      <c r="F93" s="524"/>
      <c r="G93" s="524"/>
      <c r="I93" s="1"/>
    </row>
    <row r="94" spans="2:9" ht="12.75">
      <c r="B94" s="40"/>
      <c r="C94" s="40"/>
      <c r="D94" s="40"/>
      <c r="E94" s="40"/>
      <c r="F94" s="40"/>
      <c r="G94" s="40"/>
      <c r="I94" s="1"/>
    </row>
    <row r="95" spans="2:9" ht="12.75">
      <c r="B95" s="40"/>
      <c r="C95" s="40"/>
      <c r="D95" s="40"/>
      <c r="E95" s="40"/>
      <c r="F95" s="40"/>
      <c r="G95" s="40"/>
      <c r="I95" s="1"/>
    </row>
    <row r="96" spans="2:9" ht="12.75">
      <c r="B96" s="37"/>
      <c r="C96" s="37"/>
      <c r="D96" s="37"/>
      <c r="E96" s="37"/>
      <c r="F96" s="37"/>
      <c r="G96" s="37"/>
      <c r="I96" s="1"/>
    </row>
    <row r="97" spans="2:9" ht="12.75">
      <c r="B97" s="37"/>
      <c r="C97" s="37"/>
      <c r="D97" s="37"/>
      <c r="E97" s="37"/>
      <c r="F97" s="37"/>
      <c r="G97" s="37"/>
      <c r="I97" s="1"/>
    </row>
    <row r="98" spans="2:9" ht="12.75">
      <c r="B98" s="37"/>
      <c r="C98" s="37"/>
      <c r="D98" s="37"/>
      <c r="E98" s="37"/>
      <c r="F98" s="37"/>
      <c r="G98" s="37"/>
      <c r="I98" s="1"/>
    </row>
    <row r="99" spans="2:9" ht="12.75">
      <c r="B99" s="40"/>
      <c r="C99" s="40"/>
      <c r="D99" s="40"/>
      <c r="E99" s="40"/>
      <c r="F99" s="40"/>
      <c r="G99" s="40"/>
      <c r="I99" s="1"/>
    </row>
    <row r="100" spans="2:9" ht="12.75">
      <c r="B100" s="4"/>
      <c r="C100" s="4"/>
      <c r="D100" s="4"/>
      <c r="E100" s="4"/>
      <c r="F100" s="4"/>
      <c r="G100" s="4"/>
      <c r="I100" s="1"/>
    </row>
    <row r="101" spans="2:9" ht="12.75">
      <c r="B101" s="4"/>
      <c r="C101" s="4"/>
      <c r="D101" s="4"/>
      <c r="E101" s="4"/>
      <c r="F101" s="4"/>
      <c r="G101" s="4"/>
      <c r="I101" s="1"/>
    </row>
    <row r="102" spans="2:9" ht="12.75">
      <c r="B102" s="4"/>
      <c r="C102" s="4"/>
      <c r="D102" s="4"/>
      <c r="E102" s="4"/>
      <c r="F102" s="4"/>
      <c r="G102" s="4"/>
      <c r="I102" s="1"/>
    </row>
  </sheetData>
  <sheetProtection/>
  <mergeCells count="6">
    <mergeCell ref="B2:G2"/>
    <mergeCell ref="I5:J5"/>
    <mergeCell ref="E12:F12"/>
    <mergeCell ref="E93:G93"/>
    <mergeCell ref="E21:F21"/>
    <mergeCell ref="E85:F8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I18" sqref="I18:R25"/>
    </sheetView>
  </sheetViews>
  <sheetFormatPr defaultColWidth="11.421875" defaultRowHeight="12.75"/>
  <cols>
    <col min="1" max="1" width="2.8515625" style="0" customWidth="1"/>
    <col min="2" max="2" width="20.7109375" style="4" customWidth="1"/>
    <col min="3" max="3" width="10.140625" style="4" customWidth="1"/>
    <col min="4" max="4" width="8.8515625" style="4" customWidth="1"/>
    <col min="5" max="5" width="20.8515625" style="4" customWidth="1"/>
    <col min="6" max="6" width="4.8515625" style="4" customWidth="1"/>
    <col min="7" max="7" width="14.8515625" style="4" customWidth="1"/>
    <col min="9" max="9" width="20.7109375" style="0" customWidth="1"/>
    <col min="10" max="10" width="7.28125" style="0" customWidth="1"/>
    <col min="11" max="14" width="2.8515625" style="0" customWidth="1"/>
    <col min="15" max="15" width="6.421875" style="0" customWidth="1"/>
    <col min="16" max="16" width="7.140625" style="0" customWidth="1"/>
    <col min="17" max="17" width="6.140625" style="0" customWidth="1"/>
    <col min="18" max="18" width="6.00390625" style="0" customWidth="1"/>
    <col min="19" max="20" width="2.8515625" style="0" customWidth="1"/>
  </cols>
  <sheetData>
    <row r="1" spans="2:7" ht="13.5" thickBot="1">
      <c r="B1" s="483" t="s">
        <v>21</v>
      </c>
      <c r="C1" s="484"/>
      <c r="D1" s="484"/>
      <c r="E1" s="484"/>
      <c r="F1" s="484"/>
      <c r="G1" s="485"/>
    </row>
    <row r="2" spans="2:7" ht="12.75">
      <c r="B2" s="7" t="s">
        <v>0</v>
      </c>
      <c r="C2" s="68">
        <v>42806</v>
      </c>
      <c r="D2" s="69" t="s">
        <v>1</v>
      </c>
      <c r="E2" s="487" t="s">
        <v>196</v>
      </c>
      <c r="F2" s="488"/>
      <c r="G2" s="425" t="s">
        <v>224</v>
      </c>
    </row>
    <row r="3" spans="3:20" ht="12.75">
      <c r="C3" s="70"/>
      <c r="D3" s="70"/>
      <c r="M3" s="14"/>
      <c r="N3" s="14"/>
      <c r="R3" s="14"/>
      <c r="S3" s="14"/>
      <c r="T3" s="14"/>
    </row>
    <row r="4" spans="2:21" ht="12.75">
      <c r="B4" s="5" t="s">
        <v>2</v>
      </c>
      <c r="C4" s="71" t="s">
        <v>3</v>
      </c>
      <c r="D4" s="71" t="s">
        <v>4</v>
      </c>
      <c r="E4" s="5" t="s">
        <v>2</v>
      </c>
      <c r="F4" s="5" t="s">
        <v>3</v>
      </c>
      <c r="G4" s="5" t="s">
        <v>4</v>
      </c>
      <c r="I4" s="486" t="s">
        <v>14</v>
      </c>
      <c r="J4" s="486"/>
      <c r="K4" s="27" t="s">
        <v>26</v>
      </c>
      <c r="L4" s="12" t="s">
        <v>27</v>
      </c>
      <c r="M4" s="28" t="s">
        <v>28</v>
      </c>
      <c r="N4" s="12" t="s">
        <v>29</v>
      </c>
      <c r="O4" s="12" t="s">
        <v>30</v>
      </c>
      <c r="P4" s="12" t="s">
        <v>31</v>
      </c>
      <c r="Q4" s="12" t="s">
        <v>32</v>
      </c>
      <c r="R4" s="146" t="s">
        <v>58</v>
      </c>
      <c r="S4" s="27" t="s">
        <v>57</v>
      </c>
      <c r="T4" s="12" t="s">
        <v>29</v>
      </c>
      <c r="U4" s="33"/>
    </row>
    <row r="5" spans="2:20" ht="12.75">
      <c r="B5" s="6" t="str">
        <f>I6</f>
        <v>MONTOIRE SUR LOIR 1</v>
      </c>
      <c r="C5" s="72">
        <v>10</v>
      </c>
      <c r="D5" s="72">
        <v>1</v>
      </c>
      <c r="E5" s="6" t="str">
        <f>I12</f>
        <v>VILLEBAROU 2</v>
      </c>
      <c r="F5" s="72">
        <v>26</v>
      </c>
      <c r="G5" s="72">
        <v>3</v>
      </c>
      <c r="I5" s="3" t="s">
        <v>12</v>
      </c>
      <c r="J5" s="2" t="s">
        <v>4</v>
      </c>
      <c r="K5" s="22"/>
      <c r="L5" s="17"/>
      <c r="M5" s="18"/>
      <c r="N5" s="18"/>
      <c r="O5" s="18"/>
      <c r="P5" s="18"/>
      <c r="Q5" s="19"/>
      <c r="R5" s="2"/>
      <c r="S5" s="2"/>
      <c r="T5" s="2"/>
    </row>
    <row r="6" spans="2:20" ht="12.75">
      <c r="B6" s="5" t="str">
        <f>I10</f>
        <v>OUCQUES</v>
      </c>
      <c r="C6" s="71">
        <v>14</v>
      </c>
      <c r="D6" s="71">
        <v>1</v>
      </c>
      <c r="E6" s="5" t="str">
        <f>I7</f>
        <v>COUR-CHEVERNY 2</v>
      </c>
      <c r="F6" s="71">
        <v>22</v>
      </c>
      <c r="G6" s="71">
        <v>3</v>
      </c>
      <c r="I6" s="67" t="s">
        <v>120</v>
      </c>
      <c r="J6" s="3">
        <f>D5+G14+D21+G29+D37+G46+D53</f>
        <v>3</v>
      </c>
      <c r="K6" s="75">
        <v>3</v>
      </c>
      <c r="L6" s="73"/>
      <c r="M6" s="78"/>
      <c r="N6" s="67">
        <v>3</v>
      </c>
      <c r="O6" s="3">
        <f>C5+F14+C21+F29+C37+F46+C53</f>
        <v>42</v>
      </c>
      <c r="P6" s="3">
        <f>F5+C14+F21+C29+F37+C46+F53</f>
        <v>66</v>
      </c>
      <c r="Q6" s="3">
        <f aca="true" t="shared" si="0" ref="Q6:Q13">O6-P6</f>
        <v>-24</v>
      </c>
      <c r="R6" s="3">
        <f>O6+P6</f>
        <v>108</v>
      </c>
      <c r="S6" s="2"/>
      <c r="T6" s="2"/>
    </row>
    <row r="7" spans="2:20" ht="12.75">
      <c r="B7" s="6" t="str">
        <f>I11</f>
        <v>ROMORANTIN 2</v>
      </c>
      <c r="C7" s="72">
        <v>24</v>
      </c>
      <c r="D7" s="72">
        <v>3</v>
      </c>
      <c r="E7" s="6" t="str">
        <f>I8</f>
        <v>SAVIGNY-S- BRAYE 1</v>
      </c>
      <c r="F7" s="72">
        <v>12</v>
      </c>
      <c r="G7" s="72">
        <v>1</v>
      </c>
      <c r="I7" s="67" t="s">
        <v>121</v>
      </c>
      <c r="J7" s="3">
        <f>G6+D13+G23+D29+D38+G47+D54</f>
        <v>9</v>
      </c>
      <c r="K7" s="67">
        <v>3</v>
      </c>
      <c r="L7" s="67">
        <v>3</v>
      </c>
      <c r="M7" s="73"/>
      <c r="N7" s="74"/>
      <c r="O7" s="3">
        <f>F6+C13+F23+C29+C38+F47+C54</f>
        <v>72</v>
      </c>
      <c r="P7" s="3">
        <f>C6+F13+C23+F29+F38+C47+F54</f>
        <v>36</v>
      </c>
      <c r="Q7" s="3">
        <f t="shared" si="0"/>
        <v>36</v>
      </c>
      <c r="R7" s="44">
        <f aca="true" t="shared" si="1" ref="R7:R13">O7+P7</f>
        <v>108</v>
      </c>
      <c r="S7" s="21"/>
      <c r="T7" s="21"/>
    </row>
    <row r="8" spans="2:20" ht="12.75">
      <c r="B8" s="5" t="str">
        <f>I13</f>
        <v>CHOUZY-S-CISSE 1</v>
      </c>
      <c r="C8" s="71">
        <v>8</v>
      </c>
      <c r="D8" s="71">
        <v>1</v>
      </c>
      <c r="E8" s="5" t="str">
        <f>I9</f>
        <v>LA CHAUSSEE 2</v>
      </c>
      <c r="F8" s="71">
        <v>28</v>
      </c>
      <c r="G8" s="71">
        <v>3</v>
      </c>
      <c r="I8" s="67" t="s">
        <v>122</v>
      </c>
      <c r="J8" s="3">
        <f>G7+D14+G22+D30+G40+G45+G54</f>
        <v>7</v>
      </c>
      <c r="K8" s="67">
        <v>3</v>
      </c>
      <c r="L8" s="67">
        <v>2</v>
      </c>
      <c r="M8" s="67"/>
      <c r="N8" s="67">
        <v>1</v>
      </c>
      <c r="O8" s="3">
        <f>F7+C14+F22+C30+F40+F45+F54</f>
        <v>64</v>
      </c>
      <c r="P8" s="3">
        <f>C7+F14+C22+F30+C40+C45+C54</f>
        <v>44</v>
      </c>
      <c r="Q8" s="3">
        <f t="shared" si="0"/>
        <v>20</v>
      </c>
      <c r="R8" s="3">
        <f t="shared" si="1"/>
        <v>108</v>
      </c>
      <c r="S8" s="2"/>
      <c r="T8" s="2"/>
    </row>
    <row r="9" spans="3:20" ht="12.75">
      <c r="C9" s="70"/>
      <c r="D9" s="70"/>
      <c r="I9" s="67" t="s">
        <v>123</v>
      </c>
      <c r="J9" s="3">
        <f>G8+D15+G21+D31+G38+C45+D55</f>
        <v>9</v>
      </c>
      <c r="K9" s="75">
        <v>3</v>
      </c>
      <c r="L9" s="67">
        <v>3</v>
      </c>
      <c r="M9" s="74"/>
      <c r="N9" s="67"/>
      <c r="O9" s="3">
        <f>F8+C15+F21+C31+F38+C45+C55</f>
        <v>78</v>
      </c>
      <c r="P9" s="3">
        <f>C8+F15+C21+F31+C38+F45+F55</f>
        <v>30</v>
      </c>
      <c r="Q9" s="3">
        <f t="shared" si="0"/>
        <v>48</v>
      </c>
      <c r="R9" s="44">
        <f t="shared" si="1"/>
        <v>108</v>
      </c>
      <c r="S9" s="43"/>
      <c r="T9" s="21"/>
    </row>
    <row r="10" spans="2:20" ht="12.75">
      <c r="B10" s="7" t="s">
        <v>5</v>
      </c>
      <c r="C10" s="68">
        <v>42834</v>
      </c>
      <c r="D10" s="69" t="s">
        <v>25</v>
      </c>
      <c r="E10" s="475" t="s">
        <v>198</v>
      </c>
      <c r="F10" s="476"/>
      <c r="G10" s="423" t="s">
        <v>225</v>
      </c>
      <c r="I10" s="67" t="s">
        <v>33</v>
      </c>
      <c r="J10" s="3">
        <f>D6+G15+D22+G32+D39+D46+G56</f>
        <v>3</v>
      </c>
      <c r="K10" s="79">
        <v>3</v>
      </c>
      <c r="L10" s="67"/>
      <c r="M10" s="67"/>
      <c r="N10" s="67">
        <v>3</v>
      </c>
      <c r="O10" s="3">
        <f>C6+F15+C22+F32+C39+C46+F56</f>
        <v>24</v>
      </c>
      <c r="P10" s="3">
        <f>F6+C15+F22+C32+F39+F46+C56</f>
        <v>84</v>
      </c>
      <c r="Q10" s="3">
        <f t="shared" si="0"/>
        <v>-60</v>
      </c>
      <c r="R10" s="3">
        <f t="shared" si="1"/>
        <v>108</v>
      </c>
      <c r="S10" s="19"/>
      <c r="T10" s="2"/>
    </row>
    <row r="11" spans="1:20" ht="12.75">
      <c r="A11">
        <v>7</v>
      </c>
      <c r="C11" s="70"/>
      <c r="D11" s="70"/>
      <c r="I11" s="67" t="s">
        <v>37</v>
      </c>
      <c r="J11" s="3">
        <f>D7+G16+D23+G31+G37+G48+D56</f>
        <v>7</v>
      </c>
      <c r="K11" s="67">
        <v>3</v>
      </c>
      <c r="L11" s="75">
        <v>2</v>
      </c>
      <c r="M11" s="67"/>
      <c r="N11" s="67">
        <v>1</v>
      </c>
      <c r="O11" s="3">
        <f>C7+F16+C23+F31+F37+F48+C56</f>
        <v>58</v>
      </c>
      <c r="P11" s="3">
        <f>F7+C16+F23+C31+C37+C48+F56</f>
        <v>50</v>
      </c>
      <c r="Q11" s="3">
        <f t="shared" si="0"/>
        <v>8</v>
      </c>
      <c r="R11" s="44">
        <f t="shared" si="1"/>
        <v>108</v>
      </c>
      <c r="S11" s="20"/>
      <c r="T11" s="20"/>
    </row>
    <row r="12" spans="2:20" ht="12.75">
      <c r="B12" s="5" t="s">
        <v>2</v>
      </c>
      <c r="C12" s="71" t="s">
        <v>3</v>
      </c>
      <c r="D12" s="71" t="s">
        <v>4</v>
      </c>
      <c r="E12" s="5" t="s">
        <v>2</v>
      </c>
      <c r="F12" s="5" t="s">
        <v>3</v>
      </c>
      <c r="G12" s="5" t="s">
        <v>4</v>
      </c>
      <c r="I12" s="67" t="s">
        <v>124</v>
      </c>
      <c r="J12" s="3">
        <f>G5+D16+G24+D32+D40+D47+G55</f>
        <v>7</v>
      </c>
      <c r="K12" s="80">
        <v>3</v>
      </c>
      <c r="L12" s="67">
        <v>2</v>
      </c>
      <c r="M12" s="74"/>
      <c r="N12" s="81">
        <v>1</v>
      </c>
      <c r="O12" s="3">
        <f>F5+C16+F24+C32+C40+C47+F55</f>
        <v>62</v>
      </c>
      <c r="P12" s="3">
        <f>C5+F16+C24+F32+F40+F47+C55</f>
        <v>46</v>
      </c>
      <c r="Q12" s="3">
        <f t="shared" si="0"/>
        <v>16</v>
      </c>
      <c r="R12" s="3">
        <f t="shared" si="1"/>
        <v>108</v>
      </c>
      <c r="S12" s="19"/>
      <c r="T12" s="19"/>
    </row>
    <row r="13" spans="2:20" ht="12.75">
      <c r="B13" s="6" t="str">
        <f>I7</f>
        <v>COUR-CHEVERNY 2</v>
      </c>
      <c r="C13" s="72">
        <v>26</v>
      </c>
      <c r="D13" s="72">
        <v>3</v>
      </c>
      <c r="E13" s="6" t="str">
        <f>I13</f>
        <v>CHOUZY-S-CISSE 1</v>
      </c>
      <c r="F13" s="72">
        <v>10</v>
      </c>
      <c r="G13" s="72">
        <v>1</v>
      </c>
      <c r="I13" s="67" t="s">
        <v>91</v>
      </c>
      <c r="J13" s="3">
        <f>D8+G13+D24+G30+G39+D48+G53</f>
        <v>3</v>
      </c>
      <c r="K13" s="67">
        <v>3</v>
      </c>
      <c r="L13" s="67"/>
      <c r="M13" s="67"/>
      <c r="N13" s="67">
        <v>3</v>
      </c>
      <c r="O13" s="3">
        <f>C8+F13+C24+F30+F39+C48+F53</f>
        <v>32</v>
      </c>
      <c r="P13" s="3">
        <f>F8+C13+F24+C30+C39+F48+C53</f>
        <v>76</v>
      </c>
      <c r="Q13" s="3">
        <f t="shared" si="0"/>
        <v>-44</v>
      </c>
      <c r="R13" s="3">
        <f t="shared" si="1"/>
        <v>108</v>
      </c>
      <c r="S13" s="19"/>
      <c r="T13" s="133"/>
    </row>
    <row r="14" spans="2:15" ht="12.75">
      <c r="B14" s="5" t="str">
        <f>I8</f>
        <v>SAVIGNY-S- BRAYE 1</v>
      </c>
      <c r="C14" s="71">
        <v>20</v>
      </c>
      <c r="D14" s="71">
        <v>3</v>
      </c>
      <c r="E14" s="5" t="str">
        <f>I6</f>
        <v>MONTOIRE SUR LOIR 1</v>
      </c>
      <c r="F14" s="71">
        <v>16</v>
      </c>
      <c r="G14" s="71">
        <v>1</v>
      </c>
      <c r="K14" s="17"/>
      <c r="N14" s="17"/>
      <c r="O14" s="17"/>
    </row>
    <row r="15" spans="2:7" ht="12.75">
      <c r="B15" s="6" t="str">
        <f>I9</f>
        <v>LA CHAUSSEE 2</v>
      </c>
      <c r="C15" s="72">
        <v>30</v>
      </c>
      <c r="D15" s="72">
        <v>3</v>
      </c>
      <c r="E15" s="6" t="str">
        <f>I10</f>
        <v>OUCQUES</v>
      </c>
      <c r="F15" s="72">
        <v>6</v>
      </c>
      <c r="G15" s="72">
        <v>1</v>
      </c>
    </row>
    <row r="16" spans="2:18" ht="12.75">
      <c r="B16" s="5" t="str">
        <f>I12</f>
        <v>VILLEBAROU 2</v>
      </c>
      <c r="C16" s="71">
        <v>14</v>
      </c>
      <c r="D16" s="71">
        <v>1</v>
      </c>
      <c r="E16" s="5" t="str">
        <f>I11</f>
        <v>ROMORANTIN 2</v>
      </c>
      <c r="F16" s="71">
        <v>22</v>
      </c>
      <c r="G16" s="71">
        <v>3</v>
      </c>
      <c r="I16" s="270" t="s">
        <v>67</v>
      </c>
      <c r="J16" s="271"/>
      <c r="K16" s="272" t="s">
        <v>26</v>
      </c>
      <c r="L16" s="272" t="s">
        <v>27</v>
      </c>
      <c r="M16" s="273" t="s">
        <v>28</v>
      </c>
      <c r="N16" s="146" t="s">
        <v>29</v>
      </c>
      <c r="O16" s="272" t="s">
        <v>30</v>
      </c>
      <c r="P16" s="274" t="s">
        <v>64</v>
      </c>
      <c r="Q16" s="272" t="s">
        <v>32</v>
      </c>
      <c r="R16" s="272" t="s">
        <v>58</v>
      </c>
    </row>
    <row r="17" spans="3:18" ht="12.75">
      <c r="C17" s="70"/>
      <c r="D17" s="70"/>
      <c r="F17" s="70"/>
      <c r="G17" s="70"/>
      <c r="H17" s="33"/>
      <c r="I17" s="22" t="s">
        <v>12</v>
      </c>
      <c r="J17" s="2" t="s">
        <v>4</v>
      </c>
      <c r="K17" s="19"/>
      <c r="L17" s="19"/>
      <c r="M17" s="19"/>
      <c r="N17" s="19"/>
      <c r="O17" s="19"/>
      <c r="P17" s="19"/>
      <c r="Q17" s="19"/>
      <c r="R17" s="19"/>
    </row>
    <row r="18" spans="2:18" ht="12.75">
      <c r="B18" s="7" t="s">
        <v>10</v>
      </c>
      <c r="C18" s="68">
        <v>42834</v>
      </c>
      <c r="D18" s="69" t="s">
        <v>1</v>
      </c>
      <c r="E18" s="475" t="s">
        <v>199</v>
      </c>
      <c r="F18" s="476"/>
      <c r="G18" s="423" t="s">
        <v>225</v>
      </c>
      <c r="H18" s="33"/>
      <c r="I18" s="2" t="s">
        <v>123</v>
      </c>
      <c r="J18" s="3">
        <v>9</v>
      </c>
      <c r="K18" s="203">
        <v>3</v>
      </c>
      <c r="L18" s="203">
        <v>3</v>
      </c>
      <c r="M18" s="203"/>
      <c r="N18" s="203"/>
      <c r="O18" s="203">
        <v>78</v>
      </c>
      <c r="P18" s="203">
        <v>30</v>
      </c>
      <c r="Q18" s="203">
        <v>48</v>
      </c>
      <c r="R18" s="203">
        <v>108</v>
      </c>
    </row>
    <row r="19" spans="3:18" ht="12.75">
      <c r="C19" s="70"/>
      <c r="D19" s="70"/>
      <c r="H19" s="33"/>
      <c r="I19" s="132" t="s">
        <v>121</v>
      </c>
      <c r="J19" s="43">
        <v>9</v>
      </c>
      <c r="K19" s="46">
        <v>3</v>
      </c>
      <c r="L19" s="46">
        <v>3</v>
      </c>
      <c r="M19" s="46"/>
      <c r="N19" s="46"/>
      <c r="O19" s="46">
        <v>72</v>
      </c>
      <c r="P19" s="46">
        <v>36</v>
      </c>
      <c r="Q19" s="46">
        <v>36</v>
      </c>
      <c r="R19" s="46">
        <v>108</v>
      </c>
    </row>
    <row r="20" spans="2:18" ht="12.75">
      <c r="B20" s="5" t="s">
        <v>2</v>
      </c>
      <c r="C20" s="71" t="s">
        <v>3</v>
      </c>
      <c r="D20" s="71" t="s">
        <v>4</v>
      </c>
      <c r="E20" s="5" t="s">
        <v>2</v>
      </c>
      <c r="F20" s="5" t="s">
        <v>3</v>
      </c>
      <c r="G20" s="5"/>
      <c r="H20" s="15"/>
      <c r="I20" s="132" t="s">
        <v>122</v>
      </c>
      <c r="J20" s="43">
        <v>7</v>
      </c>
      <c r="K20" s="46">
        <v>3</v>
      </c>
      <c r="L20" s="46">
        <v>2</v>
      </c>
      <c r="M20" s="46"/>
      <c r="N20" s="46">
        <v>1</v>
      </c>
      <c r="O20" s="46">
        <v>64</v>
      </c>
      <c r="P20" s="46">
        <v>44</v>
      </c>
      <c r="Q20" s="46">
        <v>20</v>
      </c>
      <c r="R20" s="46">
        <v>108</v>
      </c>
    </row>
    <row r="21" spans="2:18" ht="12.75">
      <c r="B21" s="6" t="str">
        <f>I6</f>
        <v>MONTOIRE SUR LOIR 1</v>
      </c>
      <c r="C21" s="72">
        <v>16</v>
      </c>
      <c r="D21" s="72">
        <v>1</v>
      </c>
      <c r="E21" s="6" t="str">
        <f>I9</f>
        <v>LA CHAUSSEE 2</v>
      </c>
      <c r="F21" s="72">
        <v>20</v>
      </c>
      <c r="G21" s="72">
        <v>3</v>
      </c>
      <c r="I21" s="132" t="s">
        <v>124</v>
      </c>
      <c r="J21" s="43">
        <v>7</v>
      </c>
      <c r="K21" s="46">
        <v>3</v>
      </c>
      <c r="L21" s="46">
        <v>2</v>
      </c>
      <c r="M21" s="46"/>
      <c r="N21" s="46">
        <v>1</v>
      </c>
      <c r="O21" s="46">
        <v>62</v>
      </c>
      <c r="P21" s="46">
        <v>46</v>
      </c>
      <c r="Q21" s="46">
        <v>16</v>
      </c>
      <c r="R21" s="46">
        <v>108</v>
      </c>
    </row>
    <row r="22" spans="2:18" ht="12.75">
      <c r="B22" s="5" t="str">
        <f>I10</f>
        <v>OUCQUES</v>
      </c>
      <c r="C22" s="71">
        <v>4</v>
      </c>
      <c r="D22" s="71">
        <v>1</v>
      </c>
      <c r="E22" s="5" t="str">
        <f>I8</f>
        <v>SAVIGNY-S- BRAYE 1</v>
      </c>
      <c r="F22" s="71">
        <v>32</v>
      </c>
      <c r="G22" s="71">
        <v>3</v>
      </c>
      <c r="I22" s="132" t="s">
        <v>37</v>
      </c>
      <c r="J22" s="43">
        <v>7</v>
      </c>
      <c r="K22" s="46">
        <v>3</v>
      </c>
      <c r="L22" s="46">
        <v>2</v>
      </c>
      <c r="M22" s="46"/>
      <c r="N22" s="46">
        <v>1</v>
      </c>
      <c r="O22" s="46">
        <v>58</v>
      </c>
      <c r="P22" s="46">
        <v>50</v>
      </c>
      <c r="Q22" s="46">
        <v>8</v>
      </c>
      <c r="R22" s="46">
        <v>108</v>
      </c>
    </row>
    <row r="23" spans="2:18" ht="12.75">
      <c r="B23" s="6" t="str">
        <f>I11</f>
        <v>ROMORANTIN 2</v>
      </c>
      <c r="C23" s="72">
        <v>12</v>
      </c>
      <c r="D23" s="72">
        <v>1</v>
      </c>
      <c r="E23" s="6" t="str">
        <f>I7</f>
        <v>COUR-CHEVERNY 2</v>
      </c>
      <c r="F23" s="72">
        <v>24</v>
      </c>
      <c r="G23" s="426">
        <v>3</v>
      </c>
      <c r="I23" s="132" t="s">
        <v>120</v>
      </c>
      <c r="J23" s="43">
        <v>3</v>
      </c>
      <c r="K23" s="46">
        <v>3</v>
      </c>
      <c r="L23" s="46"/>
      <c r="M23" s="46"/>
      <c r="N23" s="46">
        <v>3</v>
      </c>
      <c r="O23" s="46">
        <v>42</v>
      </c>
      <c r="P23" s="46">
        <v>66</v>
      </c>
      <c r="Q23" s="46">
        <v>-24</v>
      </c>
      <c r="R23" s="46">
        <v>108</v>
      </c>
    </row>
    <row r="24" spans="2:18" ht="12.75">
      <c r="B24" s="5" t="str">
        <f>I13</f>
        <v>CHOUZY-S-CISSE 1</v>
      </c>
      <c r="C24" s="71">
        <v>14</v>
      </c>
      <c r="D24" s="71">
        <v>1</v>
      </c>
      <c r="E24" s="5" t="str">
        <f>I12</f>
        <v>VILLEBAROU 2</v>
      </c>
      <c r="F24" s="71">
        <v>22</v>
      </c>
      <c r="G24" s="71">
        <v>3</v>
      </c>
      <c r="I24" s="269" t="s">
        <v>91</v>
      </c>
      <c r="J24" s="43">
        <v>3</v>
      </c>
      <c r="K24" s="46">
        <v>3</v>
      </c>
      <c r="L24" s="46"/>
      <c r="M24" s="46"/>
      <c r="N24" s="46">
        <v>3</v>
      </c>
      <c r="O24" s="46">
        <v>32</v>
      </c>
      <c r="P24" s="46">
        <v>76</v>
      </c>
      <c r="Q24" s="46">
        <v>-44</v>
      </c>
      <c r="R24" s="46">
        <v>108</v>
      </c>
    </row>
    <row r="25" spans="3:18" ht="12.75">
      <c r="C25" s="70"/>
      <c r="D25" s="70"/>
      <c r="I25" s="132" t="s">
        <v>33</v>
      </c>
      <c r="J25" s="3">
        <v>3</v>
      </c>
      <c r="K25" s="203">
        <v>3</v>
      </c>
      <c r="L25" s="46"/>
      <c r="M25" s="46"/>
      <c r="N25" s="46">
        <v>3</v>
      </c>
      <c r="O25" s="46">
        <v>24</v>
      </c>
      <c r="P25" s="46">
        <v>84</v>
      </c>
      <c r="Q25" s="46">
        <v>-60</v>
      </c>
      <c r="R25" s="46">
        <v>108</v>
      </c>
    </row>
    <row r="26" spans="2:12" ht="12.75">
      <c r="B26" s="7" t="s">
        <v>9</v>
      </c>
      <c r="C26" s="68" t="s">
        <v>141</v>
      </c>
      <c r="D26" s="69" t="s">
        <v>25</v>
      </c>
      <c r="E26" s="475" t="s">
        <v>194</v>
      </c>
      <c r="F26" s="476"/>
      <c r="G26" s="422" t="s">
        <v>226</v>
      </c>
      <c r="J26" s="17"/>
      <c r="K26" s="17"/>
      <c r="L26" s="17"/>
    </row>
    <row r="27" spans="3:10" ht="12.75">
      <c r="C27" s="70"/>
      <c r="D27" s="70"/>
      <c r="J27" s="33"/>
    </row>
    <row r="28" spans="2:7" ht="12.75">
      <c r="B28" s="5" t="s">
        <v>2</v>
      </c>
      <c r="C28" s="71" t="s">
        <v>3</v>
      </c>
      <c r="D28" s="71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tr">
        <f>I7</f>
        <v>COUR-CHEVERNY 2</v>
      </c>
      <c r="C29" s="72"/>
      <c r="D29" s="72"/>
      <c r="E29" s="6" t="str">
        <f>I6</f>
        <v>MONTOIRE SUR LOIR 1</v>
      </c>
      <c r="F29" s="72"/>
      <c r="G29" s="72"/>
      <c r="I29" s="227"/>
    </row>
    <row r="30" spans="2:15" ht="12.75">
      <c r="B30" s="5" t="str">
        <f>I8</f>
        <v>SAVIGNY-S- BRAYE 1</v>
      </c>
      <c r="C30" s="71"/>
      <c r="D30" s="71"/>
      <c r="E30" s="5" t="str">
        <f>I13</f>
        <v>CHOUZY-S-CISSE 1</v>
      </c>
      <c r="F30" s="71"/>
      <c r="G30" s="71"/>
      <c r="K30" s="14"/>
      <c r="L30" s="14"/>
      <c r="M30" s="14"/>
      <c r="O30" s="14"/>
    </row>
    <row r="31" spans="2:17" ht="12.75">
      <c r="B31" s="6" t="str">
        <f>I9</f>
        <v>LA CHAUSSEE 2</v>
      </c>
      <c r="C31" s="72"/>
      <c r="D31" s="72"/>
      <c r="E31" s="6" t="str">
        <f>I11</f>
        <v>ROMORANTIN 2</v>
      </c>
      <c r="F31" s="72"/>
      <c r="G31" s="72"/>
      <c r="I31" s="275" t="s">
        <v>62</v>
      </c>
      <c r="J31" s="145" t="s">
        <v>235</v>
      </c>
      <c r="K31" s="456"/>
      <c r="L31" s="456"/>
      <c r="M31" s="456"/>
      <c r="N31" s="273"/>
      <c r="O31" s="276"/>
      <c r="P31" s="273"/>
      <c r="Q31" s="15"/>
    </row>
    <row r="32" spans="2:16" ht="12.75">
      <c r="B32" s="5" t="str">
        <f>I12</f>
        <v>VILLEBAROU 2</v>
      </c>
      <c r="C32" s="71"/>
      <c r="D32" s="71"/>
      <c r="E32" s="5" t="str">
        <f>I10</f>
        <v>OUCQUES</v>
      </c>
      <c r="F32" s="71"/>
      <c r="G32" s="71"/>
      <c r="I32" s="2"/>
      <c r="K32" s="17"/>
      <c r="L32" s="17"/>
      <c r="M32" s="17"/>
      <c r="N32" s="17"/>
      <c r="P32" s="17"/>
    </row>
    <row r="33" spans="3:9" ht="12.75">
      <c r="C33" s="70"/>
      <c r="D33" s="70"/>
      <c r="I33" s="2"/>
    </row>
    <row r="34" spans="2:10" ht="12.75">
      <c r="B34" s="7" t="s">
        <v>8</v>
      </c>
      <c r="C34" s="68">
        <v>42995</v>
      </c>
      <c r="D34" s="69" t="s">
        <v>1</v>
      </c>
      <c r="E34" s="475" t="s">
        <v>194</v>
      </c>
      <c r="F34" s="476"/>
      <c r="G34" s="422" t="s">
        <v>226</v>
      </c>
      <c r="I34" s="16"/>
      <c r="J34" s="15"/>
    </row>
    <row r="35" spans="3:9" ht="12.75">
      <c r="C35" s="70"/>
      <c r="D35" s="70"/>
      <c r="I35" s="17"/>
    </row>
    <row r="36" spans="2:7" ht="12.75">
      <c r="B36" s="5" t="s">
        <v>2</v>
      </c>
      <c r="C36" s="71" t="s">
        <v>3</v>
      </c>
      <c r="D36" s="71" t="s">
        <v>4</v>
      </c>
      <c r="E36" s="5" t="s">
        <v>2</v>
      </c>
      <c r="F36" s="49" t="s">
        <v>3</v>
      </c>
      <c r="G36" s="50" t="s">
        <v>4</v>
      </c>
    </row>
    <row r="37" spans="2:7" ht="12.75">
      <c r="B37" s="6" t="str">
        <f>I6</f>
        <v>MONTOIRE SUR LOIR 1</v>
      </c>
      <c r="C37" s="72"/>
      <c r="D37" s="72"/>
      <c r="E37" s="6" t="str">
        <f>I11</f>
        <v>ROMORANTIN 2</v>
      </c>
      <c r="F37" s="72"/>
      <c r="G37" s="72"/>
    </row>
    <row r="38" spans="2:7" ht="12.75">
      <c r="B38" s="5" t="str">
        <f>I7</f>
        <v>COUR-CHEVERNY 2</v>
      </c>
      <c r="C38" s="71"/>
      <c r="D38" s="71"/>
      <c r="E38" s="5" t="str">
        <f>I9</f>
        <v>LA CHAUSSEE 2</v>
      </c>
      <c r="F38" s="71"/>
      <c r="G38" s="71"/>
    </row>
    <row r="39" spans="2:7" ht="12.75">
      <c r="B39" s="6" t="str">
        <f>I10</f>
        <v>OUCQUES</v>
      </c>
      <c r="C39" s="72"/>
      <c r="D39" s="72"/>
      <c r="E39" s="6" t="str">
        <f>I13</f>
        <v>CHOUZY-S-CISSE 1</v>
      </c>
      <c r="F39" s="72"/>
      <c r="G39" s="72"/>
    </row>
    <row r="40" spans="2:7" ht="12.75">
      <c r="B40" s="5" t="str">
        <f>I12</f>
        <v>VILLEBAROU 2</v>
      </c>
      <c r="C40" s="71"/>
      <c r="D40" s="71"/>
      <c r="E40" s="5" t="str">
        <f>I8</f>
        <v>SAVIGNY-S- BRAYE 1</v>
      </c>
      <c r="F40" s="71"/>
      <c r="G40" s="71"/>
    </row>
    <row r="41" spans="3:7" ht="12.75">
      <c r="C41" s="70"/>
      <c r="D41" s="70"/>
      <c r="F41" s="70"/>
      <c r="G41" s="70"/>
    </row>
    <row r="42" spans="2:7" ht="12.75">
      <c r="B42" s="7" t="s">
        <v>7</v>
      </c>
      <c r="C42" s="68">
        <v>43023</v>
      </c>
      <c r="D42" s="69" t="s">
        <v>25</v>
      </c>
      <c r="E42" s="475" t="s">
        <v>200</v>
      </c>
      <c r="F42" s="476"/>
      <c r="G42" s="422" t="s">
        <v>225</v>
      </c>
    </row>
    <row r="43" spans="3:4" ht="12.75">
      <c r="C43" s="70"/>
      <c r="D43" s="70"/>
    </row>
    <row r="44" spans="2:7" ht="12.75">
      <c r="B44" s="5" t="s">
        <v>2</v>
      </c>
      <c r="C44" s="71" t="s">
        <v>3</v>
      </c>
      <c r="D44" s="71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tr">
        <f>I9</f>
        <v>LA CHAUSSEE 2</v>
      </c>
      <c r="C45" s="72"/>
      <c r="D45" s="72"/>
      <c r="E45" s="6" t="str">
        <f>I8</f>
        <v>SAVIGNY-S- BRAYE 1</v>
      </c>
      <c r="F45" s="72"/>
      <c r="G45" s="72"/>
    </row>
    <row r="46" spans="2:7" ht="12.75">
      <c r="B46" s="5" t="str">
        <f>I10</f>
        <v>OUCQUES</v>
      </c>
      <c r="C46" s="71"/>
      <c r="D46" s="71"/>
      <c r="E46" s="5" t="str">
        <f>I6</f>
        <v>MONTOIRE SUR LOIR 1</v>
      </c>
      <c r="F46" s="71"/>
      <c r="G46" s="71"/>
    </row>
    <row r="47" spans="2:7" ht="12.75">
      <c r="B47" s="6" t="str">
        <f>I12</f>
        <v>VILLEBAROU 2</v>
      </c>
      <c r="C47" s="72"/>
      <c r="D47" s="72"/>
      <c r="E47" s="6" t="str">
        <f>I7</f>
        <v>COUR-CHEVERNY 2</v>
      </c>
      <c r="F47" s="72"/>
      <c r="G47" s="72"/>
    </row>
    <row r="48" spans="2:7" ht="12.75">
      <c r="B48" s="5" t="str">
        <f>I13</f>
        <v>CHOUZY-S-CISSE 1</v>
      </c>
      <c r="C48" s="71"/>
      <c r="D48" s="71"/>
      <c r="E48" s="5" t="str">
        <f>I11</f>
        <v>ROMORANTIN 2</v>
      </c>
      <c r="F48" s="71"/>
      <c r="G48" s="71"/>
    </row>
    <row r="49" spans="3:4" ht="12.75">
      <c r="C49" s="70"/>
      <c r="D49" s="70"/>
    </row>
    <row r="50" spans="2:7" ht="12.75">
      <c r="B50" s="7" t="s">
        <v>6</v>
      </c>
      <c r="C50" s="68">
        <v>43023</v>
      </c>
      <c r="D50" s="69" t="s">
        <v>1</v>
      </c>
      <c r="E50" s="475" t="s">
        <v>201</v>
      </c>
      <c r="F50" s="476"/>
      <c r="G50" s="422" t="s">
        <v>225</v>
      </c>
    </row>
    <row r="51" spans="3:4" ht="12.75">
      <c r="C51" s="70"/>
      <c r="D51" s="70"/>
    </row>
    <row r="52" spans="2:7" ht="12.75">
      <c r="B52" s="5" t="s">
        <v>2</v>
      </c>
      <c r="C52" s="71" t="s">
        <v>3</v>
      </c>
      <c r="D52" s="71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tr">
        <f>I6</f>
        <v>MONTOIRE SUR LOIR 1</v>
      </c>
      <c r="C53" s="72"/>
      <c r="D53" s="72"/>
      <c r="E53" s="6" t="str">
        <f>I13</f>
        <v>CHOUZY-S-CISSE 1</v>
      </c>
      <c r="F53" s="72"/>
      <c r="G53" s="72"/>
    </row>
    <row r="54" spans="2:7" ht="12.75">
      <c r="B54" s="5" t="str">
        <f>I7</f>
        <v>COUR-CHEVERNY 2</v>
      </c>
      <c r="C54" s="71"/>
      <c r="D54" s="71"/>
      <c r="E54" s="5" t="str">
        <f>I8</f>
        <v>SAVIGNY-S- BRAYE 1</v>
      </c>
      <c r="F54" s="71"/>
      <c r="G54" s="71"/>
    </row>
    <row r="55" spans="2:7" ht="12.75">
      <c r="B55" s="6" t="str">
        <f>I9</f>
        <v>LA CHAUSSEE 2</v>
      </c>
      <c r="C55" s="72"/>
      <c r="D55" s="72"/>
      <c r="E55" s="6" t="str">
        <f>I12</f>
        <v>VILLEBAROU 2</v>
      </c>
      <c r="F55" s="72"/>
      <c r="G55" s="72"/>
    </row>
    <row r="56" spans="2:7" ht="12.75">
      <c r="B56" s="5" t="str">
        <f>I11</f>
        <v>ROMORANTIN 2</v>
      </c>
      <c r="C56" s="71"/>
      <c r="D56" s="71"/>
      <c r="E56" s="5" t="str">
        <f>I10</f>
        <v>OUCQUES</v>
      </c>
      <c r="F56" s="71"/>
      <c r="G56" s="71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56"/>
  <sheetViews>
    <sheetView zoomScalePageLayoutView="0" workbookViewId="0" topLeftCell="B4">
      <selection activeCell="V27" sqref="V27"/>
    </sheetView>
  </sheetViews>
  <sheetFormatPr defaultColWidth="11.421875" defaultRowHeight="12.75"/>
  <cols>
    <col min="1" max="1" width="2.8515625" style="0" customWidth="1"/>
    <col min="2" max="2" width="21.140625" style="4" customWidth="1"/>
    <col min="3" max="3" width="10.140625" style="4" bestFit="1" customWidth="1"/>
    <col min="4" max="4" width="8.28125" style="4" customWidth="1"/>
    <col min="5" max="5" width="20.8515625" style="4" customWidth="1"/>
    <col min="6" max="6" width="8.00390625" style="4" customWidth="1"/>
    <col min="7" max="7" width="15.421875" style="4" customWidth="1"/>
    <col min="9" max="9" width="20.7109375" style="0" customWidth="1"/>
    <col min="10" max="10" width="7.28125" style="0" customWidth="1"/>
    <col min="11" max="14" width="2.8515625" style="0" customWidth="1"/>
    <col min="15" max="15" width="6.00390625" style="0" customWidth="1"/>
    <col min="16" max="16" width="7.140625" style="0" customWidth="1"/>
    <col min="17" max="17" width="5.8515625" style="0" customWidth="1"/>
    <col min="18" max="18" width="6.00390625" style="0" customWidth="1"/>
    <col min="19" max="20" width="2.8515625" style="0" customWidth="1"/>
  </cols>
  <sheetData>
    <row r="1" spans="2:7" ht="13.5" thickBot="1">
      <c r="B1" s="489" t="s">
        <v>20</v>
      </c>
      <c r="C1" s="490"/>
      <c r="D1" s="490"/>
      <c r="E1" s="490"/>
      <c r="F1" s="490"/>
      <c r="G1" s="491"/>
    </row>
    <row r="2" spans="2:7" ht="12.75">
      <c r="B2" s="7" t="s">
        <v>0</v>
      </c>
      <c r="C2" s="68">
        <v>42806</v>
      </c>
      <c r="D2" s="69" t="s">
        <v>1</v>
      </c>
      <c r="E2" s="487" t="s">
        <v>202</v>
      </c>
      <c r="F2" s="488"/>
      <c r="G2" s="428" t="s">
        <v>218</v>
      </c>
    </row>
    <row r="3" spans="3:17" ht="12.75">
      <c r="C3" s="70"/>
      <c r="D3" s="70"/>
      <c r="K3" s="14"/>
      <c r="Q3" s="14"/>
    </row>
    <row r="4" spans="2:20" ht="12.75">
      <c r="B4" s="5" t="s">
        <v>2</v>
      </c>
      <c r="C4" s="71" t="s">
        <v>3</v>
      </c>
      <c r="D4" s="71" t="s">
        <v>4</v>
      </c>
      <c r="E4" s="5" t="s">
        <v>2</v>
      </c>
      <c r="F4" s="5" t="s">
        <v>3</v>
      </c>
      <c r="G4" s="5" t="s">
        <v>4</v>
      </c>
      <c r="I4" s="486" t="s">
        <v>15</v>
      </c>
      <c r="J4" s="486"/>
      <c r="K4" s="29" t="s">
        <v>26</v>
      </c>
      <c r="L4" s="27" t="s">
        <v>27</v>
      </c>
      <c r="M4" s="12" t="s">
        <v>28</v>
      </c>
      <c r="N4" s="12" t="s">
        <v>29</v>
      </c>
      <c r="O4" s="30" t="s">
        <v>30</v>
      </c>
      <c r="P4" s="31" t="s">
        <v>31</v>
      </c>
      <c r="Q4" s="29" t="s">
        <v>32</v>
      </c>
      <c r="R4" s="145" t="s">
        <v>58</v>
      </c>
      <c r="S4" s="12" t="s">
        <v>57</v>
      </c>
      <c r="T4" s="12" t="s">
        <v>29</v>
      </c>
    </row>
    <row r="5" spans="2:20" ht="12.75">
      <c r="B5" s="6" t="str">
        <f>I6</f>
        <v>VENDOME 2</v>
      </c>
      <c r="C5" s="72">
        <v>20</v>
      </c>
      <c r="D5" s="72">
        <v>3</v>
      </c>
      <c r="E5" s="6" t="str">
        <f>I12</f>
        <v>SELLES-S-CHER 2</v>
      </c>
      <c r="F5" s="72">
        <v>16</v>
      </c>
      <c r="G5" s="72">
        <v>1</v>
      </c>
      <c r="I5" s="3" t="s">
        <v>12</v>
      </c>
      <c r="J5" s="2" t="s">
        <v>4</v>
      </c>
      <c r="K5" s="22"/>
      <c r="L5" s="18"/>
      <c r="M5" s="18"/>
      <c r="N5" s="18"/>
      <c r="O5" s="18"/>
      <c r="P5" s="18"/>
      <c r="Q5" s="19"/>
      <c r="R5" s="2"/>
      <c r="S5" s="2"/>
      <c r="T5" s="2"/>
    </row>
    <row r="6" spans="2:20" ht="12.75">
      <c r="B6" s="5" t="str">
        <f>I9</f>
        <v>ROMORANTIN 3</v>
      </c>
      <c r="C6" s="71">
        <v>30</v>
      </c>
      <c r="D6" s="71">
        <v>3</v>
      </c>
      <c r="E6" s="5" t="str">
        <f>I7</f>
        <v>LAMOTTE BEUVRON 1</v>
      </c>
      <c r="F6" s="71">
        <v>6</v>
      </c>
      <c r="G6" s="71">
        <v>1</v>
      </c>
      <c r="I6" s="67" t="s">
        <v>53</v>
      </c>
      <c r="J6" s="3">
        <f>D5+G14+D21+G32+G37+G47+D53</f>
        <v>7</v>
      </c>
      <c r="K6" s="67">
        <v>3</v>
      </c>
      <c r="L6" s="75">
        <v>2</v>
      </c>
      <c r="M6" s="67"/>
      <c r="N6" s="67">
        <v>1</v>
      </c>
      <c r="O6" s="3">
        <f>C5+F14+C21+F32+F37+F47+C53</f>
        <v>56</v>
      </c>
      <c r="P6" s="3">
        <f>F5+C14+F21+C32+C37+C47+F53</f>
        <v>52</v>
      </c>
      <c r="Q6" s="3">
        <f aca="true" t="shared" si="0" ref="Q6:Q13">O6-P6</f>
        <v>4</v>
      </c>
      <c r="R6" s="3">
        <f aca="true" t="shared" si="1" ref="R6:R13">O6+P6</f>
        <v>108</v>
      </c>
      <c r="S6" s="2"/>
      <c r="T6" s="2"/>
    </row>
    <row r="7" spans="2:20" ht="12.75">
      <c r="B7" s="6" t="str">
        <f>I10</f>
        <v>GIEVRES 1</v>
      </c>
      <c r="C7" s="72">
        <v>28</v>
      </c>
      <c r="D7" s="72">
        <v>3</v>
      </c>
      <c r="E7" s="6" t="str">
        <f>I13</f>
        <v>VOUZON 2</v>
      </c>
      <c r="F7" s="72">
        <v>8</v>
      </c>
      <c r="G7" s="72">
        <v>1</v>
      </c>
      <c r="I7" s="67" t="s">
        <v>111</v>
      </c>
      <c r="J7" s="3">
        <f>G6+D13+G21+D29+G40+G45+G56</f>
        <v>6</v>
      </c>
      <c r="K7" s="67">
        <v>3</v>
      </c>
      <c r="L7" s="67">
        <v>1</v>
      </c>
      <c r="M7" s="67">
        <v>1</v>
      </c>
      <c r="N7" s="67">
        <v>1</v>
      </c>
      <c r="O7" s="3">
        <f>F6+C13+F21+C29+F40+F45+F56</f>
        <v>44</v>
      </c>
      <c r="P7" s="3">
        <f>C6+F13+C21+F29+C40+C45+C56</f>
        <v>64</v>
      </c>
      <c r="Q7" s="3">
        <f t="shared" si="0"/>
        <v>-20</v>
      </c>
      <c r="R7" s="3">
        <f t="shared" si="1"/>
        <v>108</v>
      </c>
      <c r="S7" s="2"/>
      <c r="T7" s="2"/>
    </row>
    <row r="8" spans="2:20" ht="12.75">
      <c r="B8" s="5" t="str">
        <f>I11</f>
        <v>SAVIGNY-S-BRAYE 2</v>
      </c>
      <c r="C8" s="71">
        <v>20</v>
      </c>
      <c r="D8" s="71">
        <v>3</v>
      </c>
      <c r="E8" s="5" t="str">
        <f>I8</f>
        <v>SALBRIS 2</v>
      </c>
      <c r="F8" s="71">
        <v>16</v>
      </c>
      <c r="G8" s="71">
        <v>1</v>
      </c>
      <c r="I8" s="67" t="s">
        <v>35</v>
      </c>
      <c r="J8" s="3">
        <f>G8+D14+G23+D30+G39+D45+D54</f>
        <v>3</v>
      </c>
      <c r="K8" s="80">
        <v>3</v>
      </c>
      <c r="L8" s="67"/>
      <c r="M8" s="67"/>
      <c r="N8" s="67">
        <v>3</v>
      </c>
      <c r="O8" s="3">
        <f>F8+C14+F23+C30+F39+C45+C54</f>
        <v>46</v>
      </c>
      <c r="P8" s="3">
        <f>C8+F14+C23+F30+C39+F45+F54</f>
        <v>62</v>
      </c>
      <c r="Q8" s="3">
        <f t="shared" si="0"/>
        <v>-16</v>
      </c>
      <c r="R8" s="3">
        <f t="shared" si="1"/>
        <v>108</v>
      </c>
      <c r="S8" s="2"/>
      <c r="T8" s="2"/>
    </row>
    <row r="9" spans="3:20" ht="12.75">
      <c r="C9" s="70"/>
      <c r="D9" s="70"/>
      <c r="I9" s="67" t="s">
        <v>44</v>
      </c>
      <c r="J9" s="3">
        <f>D6+G16+D22+G30+D37+D46+D55</f>
        <v>6</v>
      </c>
      <c r="K9" s="80">
        <v>3</v>
      </c>
      <c r="L9" s="67">
        <v>1</v>
      </c>
      <c r="M9" s="67">
        <v>1</v>
      </c>
      <c r="N9" s="67">
        <v>1</v>
      </c>
      <c r="O9" s="3">
        <f>C6+F16+C22+F30+C37+C46+C55</f>
        <v>62</v>
      </c>
      <c r="P9" s="3">
        <f>F6+C16+F22+C30+F37+F46+F55</f>
        <v>46</v>
      </c>
      <c r="Q9" s="3">
        <f t="shared" si="0"/>
        <v>16</v>
      </c>
      <c r="R9" s="3">
        <f t="shared" si="1"/>
        <v>108</v>
      </c>
      <c r="S9" s="2"/>
      <c r="T9" s="2"/>
    </row>
    <row r="10" spans="2:20" ht="12.75">
      <c r="B10" s="7" t="s">
        <v>5</v>
      </c>
      <c r="C10" s="68">
        <v>42834</v>
      </c>
      <c r="D10" s="69" t="s">
        <v>25</v>
      </c>
      <c r="E10" s="475" t="s">
        <v>187</v>
      </c>
      <c r="F10" s="476"/>
      <c r="G10" s="427" t="s">
        <v>227</v>
      </c>
      <c r="I10" s="67" t="s">
        <v>237</v>
      </c>
      <c r="J10" s="3">
        <f>D7+G13+D23+G31+G38+D47+G55</f>
        <v>8</v>
      </c>
      <c r="K10" s="75">
        <v>3</v>
      </c>
      <c r="L10" s="67">
        <v>2</v>
      </c>
      <c r="M10" s="67">
        <v>1</v>
      </c>
      <c r="N10" s="67"/>
      <c r="O10" s="3">
        <f>C7+F13+C23+F31+F38+C47+F55</f>
        <v>68</v>
      </c>
      <c r="P10" s="3">
        <f>F7+C13+F23+C31+C38+F47+C55</f>
        <v>40</v>
      </c>
      <c r="Q10" s="3">
        <f t="shared" si="0"/>
        <v>28</v>
      </c>
      <c r="R10" s="3">
        <f t="shared" si="1"/>
        <v>108</v>
      </c>
      <c r="S10" s="2"/>
      <c r="T10" s="2"/>
    </row>
    <row r="11" spans="3:20" ht="12.75">
      <c r="C11" s="70"/>
      <c r="D11" s="70"/>
      <c r="I11" s="67" t="s">
        <v>129</v>
      </c>
      <c r="J11" s="3">
        <f>D8+G15+D24+G29+D38+G46+G53</f>
        <v>7</v>
      </c>
      <c r="K11" s="79">
        <v>3</v>
      </c>
      <c r="L11" s="76">
        <v>2</v>
      </c>
      <c r="M11" s="67"/>
      <c r="N11" s="67">
        <v>1</v>
      </c>
      <c r="O11" s="3">
        <f>C8+F15+C24+F29+C38+F46+F53</f>
        <v>58</v>
      </c>
      <c r="P11" s="3">
        <f>F8+C15+F24+C29+F38+C46+C53</f>
        <v>50</v>
      </c>
      <c r="Q11" s="3">
        <f t="shared" si="0"/>
        <v>8</v>
      </c>
      <c r="R11" s="3">
        <f t="shared" si="1"/>
        <v>108</v>
      </c>
      <c r="S11" s="2"/>
      <c r="T11" s="2"/>
    </row>
    <row r="12" spans="2:20" ht="12.75">
      <c r="B12" s="5" t="s">
        <v>2</v>
      </c>
      <c r="C12" s="71" t="s">
        <v>3</v>
      </c>
      <c r="D12" s="71" t="s">
        <v>4</v>
      </c>
      <c r="E12" s="5" t="s">
        <v>2</v>
      </c>
      <c r="F12" s="5" t="s">
        <v>3</v>
      </c>
      <c r="G12" s="61" t="s">
        <v>4</v>
      </c>
      <c r="I12" s="67" t="s">
        <v>84</v>
      </c>
      <c r="J12" s="3">
        <f>G5+D15+G22+D31+D39+G48+D56</f>
        <v>7</v>
      </c>
      <c r="K12" s="75">
        <v>3</v>
      </c>
      <c r="L12" s="76">
        <v>2</v>
      </c>
      <c r="M12" s="67"/>
      <c r="N12" s="67">
        <v>1</v>
      </c>
      <c r="O12" s="3">
        <f>F5+C15+F22+C31+C39+F48+C56</f>
        <v>64</v>
      </c>
      <c r="P12" s="3">
        <f>C5+F15+C22+F31+F39+C48+F56</f>
        <v>44</v>
      </c>
      <c r="Q12" s="3">
        <f t="shared" si="0"/>
        <v>20</v>
      </c>
      <c r="R12" s="3">
        <f t="shared" si="1"/>
        <v>108</v>
      </c>
      <c r="S12" s="2"/>
      <c r="T12" s="2"/>
    </row>
    <row r="13" spans="2:20" ht="12.75">
      <c r="B13" s="6" t="str">
        <f>I7</f>
        <v>LAMOTTE BEUVRON 1</v>
      </c>
      <c r="C13" s="72">
        <v>18</v>
      </c>
      <c r="D13" s="72">
        <v>2</v>
      </c>
      <c r="E13" s="6" t="str">
        <f>I10</f>
        <v>GIEVRES 1</v>
      </c>
      <c r="F13" s="72">
        <v>18</v>
      </c>
      <c r="G13" s="72">
        <v>2</v>
      </c>
      <c r="I13" s="67" t="s">
        <v>127</v>
      </c>
      <c r="J13" s="3">
        <f>G7+D16+G24+D32+D40+D48+G54</f>
        <v>4</v>
      </c>
      <c r="K13" s="79">
        <v>3</v>
      </c>
      <c r="L13" s="76"/>
      <c r="M13" s="67">
        <v>1</v>
      </c>
      <c r="N13" s="67">
        <v>2</v>
      </c>
      <c r="O13" s="3">
        <f>F7+C16+F24+C32+C40+C48+F54</f>
        <v>34</v>
      </c>
      <c r="P13" s="3">
        <f>C7+F16+C24+F32+F40+F48+C54</f>
        <v>74</v>
      </c>
      <c r="Q13" s="3">
        <f t="shared" si="0"/>
        <v>-40</v>
      </c>
      <c r="R13" s="3">
        <f t="shared" si="1"/>
        <v>108</v>
      </c>
      <c r="S13" s="2"/>
      <c r="T13" s="2"/>
    </row>
    <row r="14" spans="2:16" ht="12.75">
      <c r="B14" s="5" t="str">
        <f>I8</f>
        <v>SALBRIS 2</v>
      </c>
      <c r="C14" s="71">
        <v>16</v>
      </c>
      <c r="D14" s="71">
        <v>1</v>
      </c>
      <c r="E14" s="5" t="str">
        <f>I6</f>
        <v>VENDOME 2</v>
      </c>
      <c r="F14" s="71">
        <v>20</v>
      </c>
      <c r="G14" s="71">
        <v>3</v>
      </c>
      <c r="K14" s="17"/>
      <c r="L14" s="17"/>
      <c r="N14" s="33"/>
      <c r="O14" s="33"/>
      <c r="P14" s="33"/>
    </row>
    <row r="15" spans="2:7" ht="12.75">
      <c r="B15" s="6" t="str">
        <f>I12</f>
        <v>SELLES-S-CHER 2</v>
      </c>
      <c r="C15" s="72">
        <v>26</v>
      </c>
      <c r="D15" s="72">
        <v>3</v>
      </c>
      <c r="E15" s="6" t="str">
        <f>I11</f>
        <v>SAVIGNY-S-BRAYE 2</v>
      </c>
      <c r="F15" s="72">
        <v>10</v>
      </c>
      <c r="G15" s="72">
        <v>1</v>
      </c>
    </row>
    <row r="16" spans="2:7" ht="12.75">
      <c r="B16" s="5" t="str">
        <f>I13</f>
        <v>VOUZON 2</v>
      </c>
      <c r="C16" s="71">
        <v>18</v>
      </c>
      <c r="D16" s="71">
        <v>2</v>
      </c>
      <c r="E16" s="5" t="str">
        <f>I9</f>
        <v>ROMORANTIN 3</v>
      </c>
      <c r="F16" s="71">
        <v>18</v>
      </c>
      <c r="G16" s="71">
        <v>2</v>
      </c>
    </row>
    <row r="17" spans="3:18" ht="12.75">
      <c r="C17" s="70"/>
      <c r="D17" s="70"/>
      <c r="F17" s="70"/>
      <c r="G17" s="70"/>
      <c r="I17" s="277" t="s">
        <v>68</v>
      </c>
      <c r="J17" s="271"/>
      <c r="K17" s="271" t="s">
        <v>26</v>
      </c>
      <c r="L17" s="271" t="s">
        <v>27</v>
      </c>
      <c r="M17" s="271" t="s">
        <v>28</v>
      </c>
      <c r="N17" s="271" t="s">
        <v>29</v>
      </c>
      <c r="O17" s="271" t="s">
        <v>30</v>
      </c>
      <c r="P17" s="278" t="s">
        <v>64</v>
      </c>
      <c r="Q17" s="271" t="s">
        <v>32</v>
      </c>
      <c r="R17" s="271" t="s">
        <v>58</v>
      </c>
    </row>
    <row r="18" spans="2:18" ht="12.75">
      <c r="B18" s="7" t="s">
        <v>10</v>
      </c>
      <c r="C18" s="68">
        <v>42834</v>
      </c>
      <c r="D18" s="69" t="s">
        <v>1</v>
      </c>
      <c r="E18" s="475" t="s">
        <v>187</v>
      </c>
      <c r="F18" s="476"/>
      <c r="G18" s="427" t="s">
        <v>227</v>
      </c>
      <c r="H18" s="33"/>
      <c r="I18" s="2" t="s">
        <v>12</v>
      </c>
      <c r="J18" s="133" t="s">
        <v>4</v>
      </c>
      <c r="K18" s="133"/>
      <c r="L18" s="133"/>
      <c r="M18" s="133"/>
      <c r="N18" s="133"/>
      <c r="O18" s="133"/>
      <c r="P18" s="133"/>
      <c r="Q18" s="133"/>
      <c r="R18" s="133"/>
    </row>
    <row r="19" spans="3:18" ht="12.75">
      <c r="C19" s="70"/>
      <c r="D19" s="70"/>
      <c r="H19" s="33"/>
      <c r="I19" s="2" t="s">
        <v>237</v>
      </c>
      <c r="J19" s="46">
        <v>8</v>
      </c>
      <c r="K19" s="46">
        <v>3</v>
      </c>
      <c r="L19" s="46">
        <v>2</v>
      </c>
      <c r="M19" s="46">
        <v>1</v>
      </c>
      <c r="N19" s="46"/>
      <c r="O19" s="46">
        <v>68</v>
      </c>
      <c r="P19" s="46">
        <v>40</v>
      </c>
      <c r="Q19" s="46">
        <v>28</v>
      </c>
      <c r="R19" s="46">
        <v>108</v>
      </c>
    </row>
    <row r="20" spans="2:18" ht="12.75">
      <c r="B20" s="5" t="s">
        <v>2</v>
      </c>
      <c r="C20" s="71" t="s">
        <v>3</v>
      </c>
      <c r="D20" s="71" t="s">
        <v>4</v>
      </c>
      <c r="E20" s="5" t="s">
        <v>2</v>
      </c>
      <c r="F20" s="5" t="s">
        <v>3</v>
      </c>
      <c r="G20" s="5" t="s">
        <v>4</v>
      </c>
      <c r="H20" s="33"/>
      <c r="I20" s="2" t="s">
        <v>84</v>
      </c>
      <c r="J20" s="46">
        <v>7</v>
      </c>
      <c r="K20" s="46">
        <v>3</v>
      </c>
      <c r="L20" s="46">
        <v>2</v>
      </c>
      <c r="M20" s="46"/>
      <c r="N20" s="46">
        <v>1</v>
      </c>
      <c r="O20" s="46">
        <v>64</v>
      </c>
      <c r="P20" s="46">
        <v>44</v>
      </c>
      <c r="Q20" s="46">
        <v>20</v>
      </c>
      <c r="R20" s="46">
        <v>108</v>
      </c>
    </row>
    <row r="21" spans="2:18" ht="12.75">
      <c r="B21" s="6" t="str">
        <f>I6</f>
        <v>VENDOME 2</v>
      </c>
      <c r="C21" s="72">
        <v>16</v>
      </c>
      <c r="D21" s="72">
        <v>1</v>
      </c>
      <c r="E21" s="6" t="str">
        <f>I7</f>
        <v>LAMOTTE BEUVRON 1</v>
      </c>
      <c r="F21" s="72">
        <v>20</v>
      </c>
      <c r="G21" s="72">
        <v>3</v>
      </c>
      <c r="I21" s="2" t="s">
        <v>129</v>
      </c>
      <c r="J21" s="46">
        <v>7</v>
      </c>
      <c r="K21" s="46">
        <v>3</v>
      </c>
      <c r="L21" s="46">
        <v>2</v>
      </c>
      <c r="M21" s="46"/>
      <c r="N21" s="46">
        <v>1</v>
      </c>
      <c r="O21" s="46">
        <v>58</v>
      </c>
      <c r="P21" s="46">
        <v>50</v>
      </c>
      <c r="Q21" s="46">
        <v>8</v>
      </c>
      <c r="R21" s="46">
        <v>108</v>
      </c>
    </row>
    <row r="22" spans="2:18" ht="12.75">
      <c r="B22" s="5" t="str">
        <f>I9</f>
        <v>ROMORANTIN 3</v>
      </c>
      <c r="C22" s="71">
        <v>14</v>
      </c>
      <c r="D22" s="71">
        <v>1</v>
      </c>
      <c r="E22" s="5" t="str">
        <f>I12</f>
        <v>SELLES-S-CHER 2</v>
      </c>
      <c r="F22" s="71">
        <v>22</v>
      </c>
      <c r="G22" s="71">
        <v>3</v>
      </c>
      <c r="I22" s="132" t="s">
        <v>53</v>
      </c>
      <c r="J22" s="46">
        <v>7</v>
      </c>
      <c r="K22" s="46">
        <v>3</v>
      </c>
      <c r="L22" s="46">
        <v>2</v>
      </c>
      <c r="M22" s="46"/>
      <c r="N22" s="46">
        <v>1</v>
      </c>
      <c r="O22" s="46">
        <v>56</v>
      </c>
      <c r="P22" s="46">
        <v>52</v>
      </c>
      <c r="Q22" s="46">
        <v>4</v>
      </c>
      <c r="R22" s="46">
        <v>108</v>
      </c>
    </row>
    <row r="23" spans="2:18" ht="12.75">
      <c r="B23" s="6" t="str">
        <f>I10</f>
        <v>GIEVRES 1</v>
      </c>
      <c r="C23" s="72">
        <v>22</v>
      </c>
      <c r="D23" s="72">
        <v>3</v>
      </c>
      <c r="E23" s="6" t="str">
        <f>I8</f>
        <v>SALBRIS 2</v>
      </c>
      <c r="F23" s="72">
        <v>14</v>
      </c>
      <c r="G23" s="72">
        <v>1</v>
      </c>
      <c r="I23" s="132" t="s">
        <v>44</v>
      </c>
      <c r="J23" s="46">
        <v>6</v>
      </c>
      <c r="K23" s="46">
        <v>3</v>
      </c>
      <c r="L23" s="46">
        <v>1</v>
      </c>
      <c r="M23" s="46">
        <v>1</v>
      </c>
      <c r="N23" s="46">
        <v>1</v>
      </c>
      <c r="O23" s="46">
        <v>62</v>
      </c>
      <c r="P23" s="46">
        <v>46</v>
      </c>
      <c r="Q23" s="46">
        <v>16</v>
      </c>
      <c r="R23" s="46">
        <v>108</v>
      </c>
    </row>
    <row r="24" spans="2:18" ht="12.75">
      <c r="B24" s="5" t="str">
        <f>I11</f>
        <v>SAVIGNY-S-BRAYE 2</v>
      </c>
      <c r="C24" s="71">
        <v>28</v>
      </c>
      <c r="D24" s="71">
        <v>3</v>
      </c>
      <c r="E24" s="5" t="str">
        <f>I13</f>
        <v>VOUZON 2</v>
      </c>
      <c r="F24" s="71">
        <v>8</v>
      </c>
      <c r="G24" s="71">
        <v>1</v>
      </c>
      <c r="I24" s="21" t="s">
        <v>111</v>
      </c>
      <c r="J24" s="238">
        <v>6</v>
      </c>
      <c r="K24" s="238">
        <v>3</v>
      </c>
      <c r="L24" s="238">
        <v>1</v>
      </c>
      <c r="M24" s="238">
        <v>1</v>
      </c>
      <c r="N24" s="238">
        <v>1</v>
      </c>
      <c r="O24" s="238">
        <v>44</v>
      </c>
      <c r="P24" s="238">
        <v>64</v>
      </c>
      <c r="Q24" s="238">
        <v>-20</v>
      </c>
      <c r="R24" s="238">
        <v>108</v>
      </c>
    </row>
    <row r="25" spans="3:18" ht="12.75">
      <c r="C25" s="70"/>
      <c r="D25" s="70"/>
      <c r="I25" s="2" t="s">
        <v>127</v>
      </c>
      <c r="J25" s="203">
        <v>4</v>
      </c>
      <c r="K25" s="203">
        <v>3</v>
      </c>
      <c r="L25" s="203"/>
      <c r="M25" s="203">
        <v>1</v>
      </c>
      <c r="N25" s="203">
        <v>2</v>
      </c>
      <c r="O25" s="203">
        <v>34</v>
      </c>
      <c r="P25" s="203">
        <v>74</v>
      </c>
      <c r="Q25" s="203">
        <v>-40</v>
      </c>
      <c r="R25" s="203">
        <v>108</v>
      </c>
    </row>
    <row r="26" spans="2:18" ht="12.75">
      <c r="B26" s="7" t="s">
        <v>9</v>
      </c>
      <c r="C26" s="68">
        <v>42995</v>
      </c>
      <c r="D26" s="69" t="s">
        <v>25</v>
      </c>
      <c r="E26" s="475" t="s">
        <v>210</v>
      </c>
      <c r="F26" s="476"/>
      <c r="G26" s="423" t="s">
        <v>231</v>
      </c>
      <c r="I26" s="132" t="s">
        <v>35</v>
      </c>
      <c r="J26" s="46">
        <v>3</v>
      </c>
      <c r="K26" s="46">
        <v>3</v>
      </c>
      <c r="L26" s="46"/>
      <c r="M26" s="46"/>
      <c r="N26" s="46">
        <v>3</v>
      </c>
      <c r="O26" s="46">
        <v>46</v>
      </c>
      <c r="P26" s="46">
        <v>62</v>
      </c>
      <c r="Q26" s="46">
        <v>-16</v>
      </c>
      <c r="R26" s="46">
        <v>108</v>
      </c>
    </row>
    <row r="27" spans="3:4" ht="12.75">
      <c r="C27" s="70"/>
      <c r="D27" s="70"/>
    </row>
    <row r="28" spans="2:7" ht="12.75">
      <c r="B28" s="5" t="s">
        <v>2</v>
      </c>
      <c r="C28" s="71" t="s">
        <v>3</v>
      </c>
      <c r="D28" s="71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tr">
        <f>I7</f>
        <v>LAMOTTE BEUVRON 1</v>
      </c>
      <c r="C29" s="72"/>
      <c r="D29" s="72"/>
      <c r="E29" s="6" t="str">
        <f>I11</f>
        <v>SAVIGNY-S-BRAYE 2</v>
      </c>
      <c r="F29" s="72"/>
      <c r="G29" s="72"/>
      <c r="I29" s="227"/>
    </row>
    <row r="30" spans="2:7" ht="12.75">
      <c r="B30" s="5" t="str">
        <f>I8</f>
        <v>SALBRIS 2</v>
      </c>
      <c r="C30" s="71"/>
      <c r="D30" s="71"/>
      <c r="E30" s="5" t="str">
        <f>I9</f>
        <v>ROMORANTIN 3</v>
      </c>
      <c r="F30" s="71"/>
      <c r="G30" s="71"/>
    </row>
    <row r="31" spans="2:16" ht="12.75">
      <c r="B31" s="6" t="str">
        <f>I12</f>
        <v>SELLES-S-CHER 2</v>
      </c>
      <c r="C31" s="72"/>
      <c r="D31" s="72"/>
      <c r="E31" s="6" t="str">
        <f>I10</f>
        <v>GIEVRES 1</v>
      </c>
      <c r="F31" s="72"/>
      <c r="G31" s="72"/>
      <c r="I31" s="146" t="s">
        <v>62</v>
      </c>
      <c r="J31" s="145" t="s">
        <v>235</v>
      </c>
      <c r="K31" s="276"/>
      <c r="L31" s="276"/>
      <c r="M31" s="271"/>
      <c r="N31" s="457"/>
      <c r="O31" s="276"/>
      <c r="P31" s="272"/>
    </row>
    <row r="32" spans="2:16" ht="12.75">
      <c r="B32" s="5" t="str">
        <f>I13</f>
        <v>VOUZON 2</v>
      </c>
      <c r="C32" s="71"/>
      <c r="D32" s="71"/>
      <c r="E32" s="5" t="str">
        <f>I6</f>
        <v>VENDOME 2</v>
      </c>
      <c r="F32" s="71"/>
      <c r="G32" s="71"/>
      <c r="H32" s="21"/>
      <c r="I32" s="2"/>
      <c r="N32" s="17"/>
      <c r="P32" s="17"/>
    </row>
    <row r="33" spans="3:9" ht="12.75">
      <c r="C33" s="70"/>
      <c r="D33" s="70"/>
      <c r="F33" s="70"/>
      <c r="G33" s="70"/>
      <c r="I33" s="63"/>
    </row>
    <row r="34" spans="2:10" ht="12.75">
      <c r="B34" s="7" t="s">
        <v>8</v>
      </c>
      <c r="C34" s="68">
        <v>42995</v>
      </c>
      <c r="D34" s="69" t="s">
        <v>1</v>
      </c>
      <c r="E34" s="475" t="s">
        <v>209</v>
      </c>
      <c r="F34" s="476"/>
      <c r="G34" s="423" t="s">
        <v>231</v>
      </c>
      <c r="I34" s="41"/>
      <c r="J34" s="15"/>
    </row>
    <row r="35" spans="3:4" ht="12.75">
      <c r="C35" s="70"/>
      <c r="D35" s="70"/>
    </row>
    <row r="36" spans="2:7" ht="12.75">
      <c r="B36" s="5" t="s">
        <v>2</v>
      </c>
      <c r="C36" s="71" t="s">
        <v>3</v>
      </c>
      <c r="D36" s="71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" t="str">
        <f>I9</f>
        <v>ROMORANTIN 3</v>
      </c>
      <c r="C37" s="72"/>
      <c r="D37" s="72"/>
      <c r="E37" s="6" t="str">
        <f>I6</f>
        <v>VENDOME 2</v>
      </c>
      <c r="F37" s="72"/>
      <c r="G37" s="72"/>
    </row>
    <row r="38" spans="2:7" ht="12.75">
      <c r="B38" s="5" t="str">
        <f>I11</f>
        <v>SAVIGNY-S-BRAYE 2</v>
      </c>
      <c r="C38" s="71"/>
      <c r="D38" s="71"/>
      <c r="E38" s="5" t="str">
        <f>I10</f>
        <v>GIEVRES 1</v>
      </c>
      <c r="F38" s="71"/>
      <c r="G38" s="71"/>
    </row>
    <row r="39" spans="2:7" ht="12.75">
      <c r="B39" s="6" t="str">
        <f>I12</f>
        <v>SELLES-S-CHER 2</v>
      </c>
      <c r="C39" s="72"/>
      <c r="D39" s="72"/>
      <c r="E39" s="6" t="str">
        <f>I8</f>
        <v>SALBRIS 2</v>
      </c>
      <c r="F39" s="72"/>
      <c r="G39" s="72"/>
    </row>
    <row r="40" spans="2:7" ht="12.75">
      <c r="B40" s="5" t="str">
        <f>I13</f>
        <v>VOUZON 2</v>
      </c>
      <c r="C40" s="71"/>
      <c r="D40" s="71"/>
      <c r="E40" s="5" t="str">
        <f>I7</f>
        <v>LAMOTTE BEUVRON 1</v>
      </c>
      <c r="F40" s="71"/>
      <c r="G40" s="71"/>
    </row>
    <row r="41" spans="3:4" ht="12.75">
      <c r="C41" s="70"/>
      <c r="D41" s="70"/>
    </row>
    <row r="42" spans="2:7" ht="12.75">
      <c r="B42" s="7" t="s">
        <v>7</v>
      </c>
      <c r="C42" s="68">
        <v>43023</v>
      </c>
      <c r="D42" s="69" t="s">
        <v>25</v>
      </c>
      <c r="E42" s="475" t="s">
        <v>205</v>
      </c>
      <c r="F42" s="476"/>
      <c r="G42" s="422" t="s">
        <v>218</v>
      </c>
    </row>
    <row r="43" spans="3:4" ht="12.75">
      <c r="C43" s="70"/>
      <c r="D43" s="70"/>
    </row>
    <row r="44" spans="2:7" ht="12.75">
      <c r="B44" s="5" t="s">
        <v>2</v>
      </c>
      <c r="C44" s="71" t="s">
        <v>3</v>
      </c>
      <c r="D44" s="71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tr">
        <f>I8</f>
        <v>SALBRIS 2</v>
      </c>
      <c r="C45" s="72"/>
      <c r="D45" s="72"/>
      <c r="E45" s="6" t="str">
        <f>I7</f>
        <v>LAMOTTE BEUVRON 1</v>
      </c>
      <c r="F45" s="72"/>
      <c r="G45" s="72"/>
    </row>
    <row r="46" spans="2:7" ht="12.75">
      <c r="B46" s="5" t="str">
        <f>I9</f>
        <v>ROMORANTIN 3</v>
      </c>
      <c r="C46" s="71"/>
      <c r="D46" s="71"/>
      <c r="E46" s="5" t="str">
        <f>I11</f>
        <v>SAVIGNY-S-BRAYE 2</v>
      </c>
      <c r="F46" s="71"/>
      <c r="G46" s="71"/>
    </row>
    <row r="47" spans="2:7" ht="12.75">
      <c r="B47" s="6" t="str">
        <f>I10</f>
        <v>GIEVRES 1</v>
      </c>
      <c r="C47" s="72"/>
      <c r="D47" s="72"/>
      <c r="E47" s="6" t="str">
        <f>I6</f>
        <v>VENDOME 2</v>
      </c>
      <c r="F47" s="72"/>
      <c r="G47" s="72"/>
    </row>
    <row r="48" spans="2:7" ht="12.75">
      <c r="B48" s="5" t="str">
        <f>I13</f>
        <v>VOUZON 2</v>
      </c>
      <c r="C48" s="71"/>
      <c r="D48" s="71"/>
      <c r="E48" s="5" t="str">
        <f>I12</f>
        <v>SELLES-S-CHER 2</v>
      </c>
      <c r="F48" s="71"/>
      <c r="G48" s="71"/>
    </row>
    <row r="49" spans="3:4" ht="12.75">
      <c r="C49" s="70"/>
      <c r="D49" s="70"/>
    </row>
    <row r="50" spans="2:7" ht="12.75">
      <c r="B50" s="7" t="s">
        <v>6</v>
      </c>
      <c r="C50" s="68">
        <v>43023</v>
      </c>
      <c r="D50" s="69" t="s">
        <v>1</v>
      </c>
      <c r="E50" s="475" t="s">
        <v>204</v>
      </c>
      <c r="F50" s="476"/>
      <c r="G50" s="422" t="s">
        <v>218</v>
      </c>
    </row>
    <row r="51" spans="3:4" ht="12.75">
      <c r="C51" s="70"/>
      <c r="D51" s="70"/>
    </row>
    <row r="52" spans="2:7" ht="12.75">
      <c r="B52" s="5" t="s">
        <v>2</v>
      </c>
      <c r="C52" s="71" t="s">
        <v>3</v>
      </c>
      <c r="D52" s="71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tr">
        <f>I6</f>
        <v>VENDOME 2</v>
      </c>
      <c r="C53" s="72"/>
      <c r="D53" s="72"/>
      <c r="E53" s="6" t="str">
        <f>I11</f>
        <v>SAVIGNY-S-BRAYE 2</v>
      </c>
      <c r="F53" s="72"/>
      <c r="G53" s="72"/>
    </row>
    <row r="54" spans="2:7" ht="12.75">
      <c r="B54" s="5" t="str">
        <f>I8</f>
        <v>SALBRIS 2</v>
      </c>
      <c r="C54" s="71"/>
      <c r="D54" s="71"/>
      <c r="E54" s="5" t="str">
        <f>I13</f>
        <v>VOUZON 2</v>
      </c>
      <c r="F54" s="71"/>
      <c r="G54" s="71"/>
    </row>
    <row r="55" spans="2:7" ht="12.75">
      <c r="B55" s="6" t="str">
        <f>I9</f>
        <v>ROMORANTIN 3</v>
      </c>
      <c r="C55" s="72"/>
      <c r="D55" s="72"/>
      <c r="E55" s="6" t="str">
        <f>I10</f>
        <v>GIEVRES 1</v>
      </c>
      <c r="F55" s="72"/>
      <c r="G55" s="72"/>
    </row>
    <row r="56" spans="2:7" ht="12.75">
      <c r="B56" s="5" t="str">
        <f>I12</f>
        <v>SELLES-S-CHER 2</v>
      </c>
      <c r="C56" s="71"/>
      <c r="D56" s="71"/>
      <c r="E56" s="5" t="str">
        <f>I7</f>
        <v>LAMOTTE BEUVRON 1</v>
      </c>
      <c r="F56" s="71"/>
      <c r="G56" s="71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A4">
      <selection activeCell="I18" sqref="I18:R26"/>
    </sheetView>
  </sheetViews>
  <sheetFormatPr defaultColWidth="11.421875" defaultRowHeight="12.75"/>
  <cols>
    <col min="1" max="1" width="2.8515625" style="0" customWidth="1"/>
    <col min="2" max="2" width="21.421875" style="4" customWidth="1"/>
    <col min="3" max="3" width="10.140625" style="4" customWidth="1"/>
    <col min="4" max="4" width="7.00390625" style="4" customWidth="1"/>
    <col min="5" max="5" width="20.57421875" style="4" customWidth="1"/>
    <col min="6" max="6" width="6.421875" style="4" customWidth="1"/>
    <col min="7" max="7" width="12.140625" style="4" customWidth="1"/>
    <col min="9" max="9" width="20.7109375" style="0" customWidth="1"/>
    <col min="10" max="10" width="7.28125" style="0" customWidth="1"/>
    <col min="11" max="14" width="2.8515625" style="0" customWidth="1"/>
    <col min="15" max="17" width="7.140625" style="0" customWidth="1"/>
    <col min="18" max="18" width="6.140625" style="0" customWidth="1"/>
    <col min="19" max="20" width="2.8515625" style="0" customWidth="1"/>
  </cols>
  <sheetData>
    <row r="1" spans="2:7" ht="13.5" thickBot="1">
      <c r="B1" s="492" t="s">
        <v>229</v>
      </c>
      <c r="C1" s="493"/>
      <c r="D1" s="493"/>
      <c r="E1" s="493"/>
      <c r="F1" s="493"/>
      <c r="G1" s="494"/>
    </row>
    <row r="2" spans="2:7" ht="12.75">
      <c r="B2" s="7" t="s">
        <v>0</v>
      </c>
      <c r="C2" s="68">
        <v>42806</v>
      </c>
      <c r="D2" s="69" t="s">
        <v>1</v>
      </c>
      <c r="E2" s="487" t="s">
        <v>214</v>
      </c>
      <c r="F2" s="488"/>
      <c r="G2" s="423" t="s">
        <v>223</v>
      </c>
    </row>
    <row r="3" spans="3:20" ht="12.75">
      <c r="C3" s="70"/>
      <c r="D3" s="70"/>
      <c r="N3" s="14"/>
      <c r="Q3" s="14"/>
      <c r="S3" s="14"/>
      <c r="T3" s="14"/>
    </row>
    <row r="4" spans="2:21" ht="12.75">
      <c r="B4" s="5" t="s">
        <v>2</v>
      </c>
      <c r="C4" s="71" t="s">
        <v>3</v>
      </c>
      <c r="D4" s="71" t="s">
        <v>4</v>
      </c>
      <c r="E4" s="5" t="s">
        <v>2</v>
      </c>
      <c r="F4" s="5" t="s">
        <v>3</v>
      </c>
      <c r="G4" s="5" t="s">
        <v>4</v>
      </c>
      <c r="I4" s="495" t="s">
        <v>16</v>
      </c>
      <c r="J4" s="495"/>
      <c r="K4" s="23" t="s">
        <v>26</v>
      </c>
      <c r="L4" s="26" t="s">
        <v>27</v>
      </c>
      <c r="M4" s="13" t="s">
        <v>28</v>
      </c>
      <c r="N4" s="25" t="s">
        <v>29</v>
      </c>
      <c r="O4" s="26" t="s">
        <v>30</v>
      </c>
      <c r="P4" s="26" t="s">
        <v>31</v>
      </c>
      <c r="Q4" s="13" t="s">
        <v>32</v>
      </c>
      <c r="R4" s="144" t="s">
        <v>58</v>
      </c>
      <c r="S4" s="139" t="s">
        <v>57</v>
      </c>
      <c r="T4" s="13" t="s">
        <v>29</v>
      </c>
      <c r="U4" s="15"/>
    </row>
    <row r="5" spans="2:20" ht="12.75">
      <c r="B5" s="6" t="str">
        <f>I6</f>
        <v>MER</v>
      </c>
      <c r="C5" s="72">
        <v>14</v>
      </c>
      <c r="D5" s="72">
        <v>1</v>
      </c>
      <c r="E5" s="6" t="str">
        <f>I7</f>
        <v>LA CHAUSSEE 3</v>
      </c>
      <c r="F5" s="72">
        <v>22</v>
      </c>
      <c r="G5" s="72">
        <v>3</v>
      </c>
      <c r="I5" s="3" t="s">
        <v>12</v>
      </c>
      <c r="J5" s="2" t="s">
        <v>4</v>
      </c>
      <c r="K5" s="22"/>
      <c r="L5" s="17"/>
      <c r="M5" s="18"/>
      <c r="N5" s="18"/>
      <c r="O5" s="17"/>
      <c r="P5" s="18"/>
      <c r="Q5" s="17"/>
      <c r="R5" s="2"/>
      <c r="S5" s="18"/>
      <c r="T5" s="2"/>
    </row>
    <row r="6" spans="2:20" ht="12.75">
      <c r="B6" s="5" t="str">
        <f>I11</f>
        <v>MONTOIRE-S-LOIR 2</v>
      </c>
      <c r="C6" s="71">
        <v>12</v>
      </c>
      <c r="D6" s="71">
        <v>1</v>
      </c>
      <c r="E6" s="5" t="str">
        <f>I10</f>
        <v>SELOMMES</v>
      </c>
      <c r="F6" s="71">
        <v>24</v>
      </c>
      <c r="G6" s="71">
        <v>3</v>
      </c>
      <c r="I6" s="82" t="s">
        <v>243</v>
      </c>
      <c r="J6" s="3">
        <f>D5+D16+D21+G30+D39+G46+D54</f>
        <v>4</v>
      </c>
      <c r="K6" s="79">
        <v>2</v>
      </c>
      <c r="L6" s="67">
        <v>1</v>
      </c>
      <c r="M6" s="84"/>
      <c r="N6" s="79">
        <v>1</v>
      </c>
      <c r="O6" s="3">
        <f>C5+C21+F30+C39+F46+C54</f>
        <v>38</v>
      </c>
      <c r="P6" s="3">
        <f>F5+F21+C30+F39+C46+F54</f>
        <v>34</v>
      </c>
      <c r="Q6" s="3">
        <f aca="true" t="shared" si="0" ref="Q6:Q12">O6-P6</f>
        <v>4</v>
      </c>
      <c r="R6" s="43">
        <f aca="true" t="shared" si="1" ref="R6:R12">O6+P6</f>
        <v>72</v>
      </c>
      <c r="S6" s="14"/>
      <c r="T6" s="132"/>
    </row>
    <row r="7" spans="2:20" ht="12.75">
      <c r="B7" s="6" t="str">
        <f>I9</f>
        <v>CHOUZY-S-CISSE 2</v>
      </c>
      <c r="C7" s="72">
        <v>30</v>
      </c>
      <c r="D7" s="72">
        <v>3</v>
      </c>
      <c r="E7" s="6" t="str">
        <f>I12</f>
        <v>SAVIGNY-S-BRAYE 3</v>
      </c>
      <c r="F7" s="72">
        <v>6</v>
      </c>
      <c r="G7" s="72">
        <v>1</v>
      </c>
      <c r="I7" s="83" t="s">
        <v>238</v>
      </c>
      <c r="J7" s="3">
        <f>G5+G14+D22+G31+D38+G55</f>
        <v>9</v>
      </c>
      <c r="K7" s="75">
        <v>3</v>
      </c>
      <c r="L7" s="79">
        <v>3</v>
      </c>
      <c r="M7" s="79"/>
      <c r="N7" s="79"/>
      <c r="O7" s="3">
        <f>F5+F14+C22+F31+C38+F55</f>
        <v>80</v>
      </c>
      <c r="P7" s="3">
        <f>C5+C14+F22+C31+F38+C55</f>
        <v>28</v>
      </c>
      <c r="Q7" s="3">
        <f t="shared" si="0"/>
        <v>52</v>
      </c>
      <c r="R7" s="43">
        <f t="shared" si="1"/>
        <v>108</v>
      </c>
      <c r="S7" s="14"/>
      <c r="T7" s="132"/>
    </row>
    <row r="8" spans="2:20" ht="12.75">
      <c r="B8" s="5" t="str">
        <f>I8</f>
        <v>MONT-P-CHAMBORD 2</v>
      </c>
      <c r="C8" s="71"/>
      <c r="D8" s="71"/>
      <c r="E8" s="5" t="s">
        <v>39</v>
      </c>
      <c r="F8" s="71"/>
      <c r="G8" s="71"/>
      <c r="I8" s="83" t="s">
        <v>50</v>
      </c>
      <c r="J8" s="3">
        <f>D13+G22+D30+G37+D45+G53</f>
        <v>4</v>
      </c>
      <c r="K8" s="79">
        <v>2</v>
      </c>
      <c r="L8" s="79">
        <v>1</v>
      </c>
      <c r="M8" s="67"/>
      <c r="N8" s="85">
        <v>1</v>
      </c>
      <c r="O8" s="3">
        <f>C13+F22+C30+F37+C45+F53</f>
        <v>38</v>
      </c>
      <c r="P8" s="3">
        <f>F13+C22+F30+C37+F45+C53</f>
        <v>34</v>
      </c>
      <c r="Q8" s="3">
        <f t="shared" si="0"/>
        <v>4</v>
      </c>
      <c r="R8" s="43">
        <f t="shared" si="1"/>
        <v>72</v>
      </c>
      <c r="S8" s="14"/>
      <c r="T8" s="132"/>
    </row>
    <row r="9" spans="3:20" ht="12.75">
      <c r="C9" s="70"/>
      <c r="D9" s="70"/>
      <c r="I9" s="83" t="s">
        <v>87</v>
      </c>
      <c r="J9" s="3">
        <f>D7+D14+D29+G39+D47+D53</f>
        <v>4</v>
      </c>
      <c r="K9" s="80">
        <v>2</v>
      </c>
      <c r="L9" s="67">
        <v>1</v>
      </c>
      <c r="M9" s="86"/>
      <c r="N9" s="79">
        <v>1</v>
      </c>
      <c r="O9" s="3">
        <f>C7+C14+C29+F39+C47+C53</f>
        <v>32</v>
      </c>
      <c r="P9" s="3">
        <f>F7+F14+F29+C39+F47+F53</f>
        <v>40</v>
      </c>
      <c r="Q9" s="3">
        <f t="shared" si="0"/>
        <v>-8</v>
      </c>
      <c r="R9" s="43">
        <f t="shared" si="1"/>
        <v>72</v>
      </c>
      <c r="S9" s="14"/>
      <c r="T9" s="132"/>
    </row>
    <row r="10" spans="2:20" ht="12.75">
      <c r="B10" s="7" t="s">
        <v>5</v>
      </c>
      <c r="C10" s="68">
        <v>42834</v>
      </c>
      <c r="D10" s="69" t="s">
        <v>25</v>
      </c>
      <c r="E10" s="475" t="s">
        <v>208</v>
      </c>
      <c r="F10" s="476"/>
      <c r="G10" s="423" t="s">
        <v>222</v>
      </c>
      <c r="I10" s="83" t="s">
        <v>55</v>
      </c>
      <c r="J10" s="3">
        <f>G6+D15+G21+D37+G47+D55</f>
        <v>7</v>
      </c>
      <c r="K10" s="80">
        <v>3</v>
      </c>
      <c r="L10" s="79">
        <v>2</v>
      </c>
      <c r="M10" s="79"/>
      <c r="N10" s="79">
        <v>1</v>
      </c>
      <c r="O10" s="3">
        <f>F6+C15+F21+C37+F47+C55</f>
        <v>60</v>
      </c>
      <c r="P10" s="3">
        <f>C6+F15+C21+F37+C47+F55</f>
        <v>48</v>
      </c>
      <c r="Q10" s="3">
        <f t="shared" si="0"/>
        <v>12</v>
      </c>
      <c r="R10" s="43">
        <f t="shared" si="1"/>
        <v>108</v>
      </c>
      <c r="S10" s="14"/>
      <c r="T10" s="132"/>
    </row>
    <row r="11" spans="3:20" ht="12.75">
      <c r="C11" s="70"/>
      <c r="D11" s="70"/>
      <c r="I11" s="83" t="s">
        <v>128</v>
      </c>
      <c r="J11" s="3">
        <f>D6+G13+D23+G29+G38+D46</f>
        <v>3</v>
      </c>
      <c r="K11" s="80">
        <v>3</v>
      </c>
      <c r="L11" s="79"/>
      <c r="M11" s="79"/>
      <c r="N11" s="79">
        <v>3</v>
      </c>
      <c r="O11" s="3">
        <f>C6+F13+C23+F29+F38+C46</f>
        <v>32</v>
      </c>
      <c r="P11" s="3">
        <f>F6+C13+F23+C29+C38+F46</f>
        <v>76</v>
      </c>
      <c r="Q11" s="3">
        <f t="shared" si="0"/>
        <v>-44</v>
      </c>
      <c r="R11" s="43">
        <f t="shared" si="1"/>
        <v>108</v>
      </c>
      <c r="S11" s="14"/>
      <c r="T11" s="132"/>
    </row>
    <row r="12" spans="2:20" ht="12.75">
      <c r="B12" s="5" t="s">
        <v>2</v>
      </c>
      <c r="C12" s="71" t="s">
        <v>3</v>
      </c>
      <c r="D12" s="71" t="s">
        <v>4</v>
      </c>
      <c r="E12" s="5" t="s">
        <v>2</v>
      </c>
      <c r="F12" s="5" t="s">
        <v>3</v>
      </c>
      <c r="G12" s="5" t="s">
        <v>4</v>
      </c>
      <c r="I12" s="83" t="s">
        <v>126</v>
      </c>
      <c r="J12" s="3">
        <f>G7+G15+G23+D31+G45+G54</f>
        <v>5</v>
      </c>
      <c r="K12" s="80">
        <v>3</v>
      </c>
      <c r="L12" s="67">
        <v>1</v>
      </c>
      <c r="M12" s="86"/>
      <c r="N12" s="79">
        <v>2</v>
      </c>
      <c r="O12" s="3">
        <f>F7+F15+F23+C31+F45+F54</f>
        <v>44</v>
      </c>
      <c r="P12" s="3">
        <f>C7+C15+C23+F31+C45+C54</f>
        <v>64</v>
      </c>
      <c r="Q12" s="3">
        <f t="shared" si="0"/>
        <v>-20</v>
      </c>
      <c r="R12" s="43">
        <f t="shared" si="1"/>
        <v>108</v>
      </c>
      <c r="S12" s="14"/>
      <c r="T12" s="132"/>
    </row>
    <row r="13" spans="2:20" ht="12.75">
      <c r="B13" s="6" t="str">
        <f>I8</f>
        <v>MONT-P-CHAMBORD 2</v>
      </c>
      <c r="C13" s="72">
        <v>26</v>
      </c>
      <c r="D13" s="72">
        <v>3</v>
      </c>
      <c r="E13" s="6" t="str">
        <f>I11</f>
        <v>MONTOIRE-S-LOIR 2</v>
      </c>
      <c r="F13" s="72">
        <v>10</v>
      </c>
      <c r="G13" s="72">
        <v>1</v>
      </c>
      <c r="I13" s="83" t="s">
        <v>39</v>
      </c>
      <c r="J13" s="3"/>
      <c r="K13" s="67"/>
      <c r="L13" s="87"/>
      <c r="M13" s="86"/>
      <c r="N13" s="67"/>
      <c r="O13" s="3"/>
      <c r="P13" s="3"/>
      <c r="Q13" s="3"/>
      <c r="R13" s="43"/>
      <c r="S13" s="14"/>
      <c r="T13" s="132"/>
    </row>
    <row r="14" spans="2:19" ht="12.75">
      <c r="B14" s="5" t="str">
        <f>I9</f>
        <v>CHOUZY-S-CISSE 2</v>
      </c>
      <c r="C14" s="71">
        <v>2</v>
      </c>
      <c r="D14" s="71">
        <v>1</v>
      </c>
      <c r="E14" s="5" t="str">
        <f>I7</f>
        <v>LA CHAUSSEE 3</v>
      </c>
      <c r="F14" s="71">
        <v>34</v>
      </c>
      <c r="G14" s="71">
        <v>3</v>
      </c>
      <c r="Q14" s="17"/>
      <c r="S14" s="33"/>
    </row>
    <row r="15" spans="2:7" ht="12.75">
      <c r="B15" s="6" t="str">
        <f>I10</f>
        <v>SELOMMES</v>
      </c>
      <c r="C15" s="72">
        <v>24</v>
      </c>
      <c r="D15" s="72">
        <v>3</v>
      </c>
      <c r="E15" s="6" t="str">
        <f>I12</f>
        <v>SAVIGNY-S-BRAYE 3</v>
      </c>
      <c r="F15" s="72">
        <v>12</v>
      </c>
      <c r="G15" s="72">
        <v>1</v>
      </c>
    </row>
    <row r="16" spans="2:7" ht="12.75">
      <c r="B16" s="5" t="str">
        <f>I6</f>
        <v>MER</v>
      </c>
      <c r="C16" s="71"/>
      <c r="D16" s="71"/>
      <c r="E16" s="5" t="s">
        <v>39</v>
      </c>
      <c r="F16" s="71"/>
      <c r="G16" s="71"/>
    </row>
    <row r="17" spans="3:18" ht="12.75">
      <c r="C17" s="70"/>
      <c r="D17" s="70"/>
      <c r="I17" s="247" t="s">
        <v>69</v>
      </c>
      <c r="J17" s="245"/>
      <c r="K17" s="144" t="s">
        <v>26</v>
      </c>
      <c r="L17" s="144" t="s">
        <v>27</v>
      </c>
      <c r="M17" s="144" t="s">
        <v>28</v>
      </c>
      <c r="N17" s="144" t="s">
        <v>29</v>
      </c>
      <c r="O17" s="144" t="s">
        <v>30</v>
      </c>
      <c r="P17" s="248" t="s">
        <v>64</v>
      </c>
      <c r="Q17" s="144" t="s">
        <v>32</v>
      </c>
      <c r="R17" s="245" t="s">
        <v>58</v>
      </c>
    </row>
    <row r="18" spans="2:18" ht="12.75">
      <c r="B18" s="7" t="s">
        <v>10</v>
      </c>
      <c r="C18" s="68">
        <v>42834</v>
      </c>
      <c r="D18" s="69"/>
      <c r="E18" s="475" t="s">
        <v>208</v>
      </c>
      <c r="F18" s="476"/>
      <c r="G18" s="423" t="s">
        <v>222</v>
      </c>
      <c r="I18" s="2" t="s">
        <v>12</v>
      </c>
      <c r="J18" s="133" t="s">
        <v>4</v>
      </c>
      <c r="K18" s="132"/>
      <c r="L18" s="132"/>
      <c r="M18" s="132"/>
      <c r="N18" s="132"/>
      <c r="O18" s="132"/>
      <c r="P18" s="132"/>
      <c r="Q18" s="132"/>
      <c r="R18" s="133"/>
    </row>
    <row r="19" spans="3:18" ht="12.75">
      <c r="C19" s="70"/>
      <c r="D19" s="70"/>
      <c r="I19" s="132" t="s">
        <v>238</v>
      </c>
      <c r="J19" s="46">
        <v>9</v>
      </c>
      <c r="K19" s="43">
        <v>3</v>
      </c>
      <c r="L19" s="43">
        <v>3</v>
      </c>
      <c r="M19" s="43"/>
      <c r="N19" s="43"/>
      <c r="O19" s="43">
        <v>80</v>
      </c>
      <c r="P19" s="43">
        <v>28</v>
      </c>
      <c r="Q19" s="43">
        <v>52</v>
      </c>
      <c r="R19" s="3">
        <v>108</v>
      </c>
    </row>
    <row r="20" spans="2:18" ht="12.75">
      <c r="B20" s="5" t="s">
        <v>2</v>
      </c>
      <c r="C20" s="71" t="s">
        <v>3</v>
      </c>
      <c r="D20" s="71" t="s">
        <v>4</v>
      </c>
      <c r="E20" s="5" t="s">
        <v>2</v>
      </c>
      <c r="F20" s="5" t="s">
        <v>3</v>
      </c>
      <c r="G20" s="5" t="s">
        <v>4</v>
      </c>
      <c r="I20" s="132" t="s">
        <v>55</v>
      </c>
      <c r="J20" s="46">
        <v>7</v>
      </c>
      <c r="K20" s="43">
        <v>3</v>
      </c>
      <c r="L20" s="43">
        <v>2</v>
      </c>
      <c r="M20" s="43"/>
      <c r="N20" s="43">
        <v>1</v>
      </c>
      <c r="O20" s="43">
        <v>60</v>
      </c>
      <c r="P20" s="43">
        <v>48</v>
      </c>
      <c r="Q20" s="43">
        <v>12</v>
      </c>
      <c r="R20" s="46">
        <v>108</v>
      </c>
    </row>
    <row r="21" spans="2:18" ht="12.75">
      <c r="B21" s="6" t="str">
        <f>I6</f>
        <v>MER</v>
      </c>
      <c r="C21" s="72">
        <v>24</v>
      </c>
      <c r="D21" s="72">
        <v>3</v>
      </c>
      <c r="E21" s="6" t="str">
        <f>I10</f>
        <v>SELOMMES</v>
      </c>
      <c r="F21" s="72">
        <v>12</v>
      </c>
      <c r="G21" s="72">
        <v>1</v>
      </c>
      <c r="I21" s="132" t="s">
        <v>126</v>
      </c>
      <c r="J21" s="46">
        <v>5</v>
      </c>
      <c r="K21" s="43">
        <v>3</v>
      </c>
      <c r="L21" s="43">
        <v>1</v>
      </c>
      <c r="M21" s="43"/>
      <c r="N21" s="43">
        <v>2</v>
      </c>
      <c r="O21" s="43">
        <v>44</v>
      </c>
      <c r="P21" s="43">
        <v>64</v>
      </c>
      <c r="Q21" s="43">
        <v>-20</v>
      </c>
      <c r="R21" s="46">
        <v>108</v>
      </c>
    </row>
    <row r="22" spans="2:18" ht="12.75">
      <c r="B22" s="5" t="str">
        <f>I7</f>
        <v>LA CHAUSSEE 3</v>
      </c>
      <c r="C22" s="71">
        <v>24</v>
      </c>
      <c r="D22" s="71">
        <v>3</v>
      </c>
      <c r="E22" s="5" t="str">
        <f>I8</f>
        <v>MONT-P-CHAMBORD 2</v>
      </c>
      <c r="F22" s="71">
        <v>12</v>
      </c>
      <c r="G22" s="71">
        <v>1</v>
      </c>
      <c r="I22" s="132" t="s">
        <v>243</v>
      </c>
      <c r="J22" s="46">
        <v>4</v>
      </c>
      <c r="K22" s="43">
        <v>2</v>
      </c>
      <c r="L22" s="43">
        <v>1</v>
      </c>
      <c r="M22" s="43"/>
      <c r="N22" s="43">
        <v>1</v>
      </c>
      <c r="O22" s="43">
        <v>38</v>
      </c>
      <c r="P22" s="43">
        <v>34</v>
      </c>
      <c r="Q22" s="43">
        <v>4</v>
      </c>
      <c r="R22" s="46">
        <v>72</v>
      </c>
    </row>
    <row r="23" spans="2:18" ht="12.75">
      <c r="B23" s="6" t="str">
        <f>I11</f>
        <v>MONTOIRE-S-LOIR 2</v>
      </c>
      <c r="C23" s="72">
        <v>10</v>
      </c>
      <c r="D23" s="72">
        <v>1</v>
      </c>
      <c r="E23" s="6" t="str">
        <f>I12</f>
        <v>SAVIGNY-S-BRAYE 3</v>
      </c>
      <c r="F23" s="72">
        <v>26</v>
      </c>
      <c r="G23" s="72">
        <v>3</v>
      </c>
      <c r="I23" s="132" t="s">
        <v>50</v>
      </c>
      <c r="J23" s="46">
        <v>4</v>
      </c>
      <c r="K23" s="43">
        <v>2</v>
      </c>
      <c r="L23" s="43">
        <v>1</v>
      </c>
      <c r="M23" s="43"/>
      <c r="N23" s="43">
        <v>1</v>
      </c>
      <c r="O23" s="43">
        <v>38</v>
      </c>
      <c r="P23" s="43">
        <v>34</v>
      </c>
      <c r="Q23" s="43">
        <v>4</v>
      </c>
      <c r="R23" s="46">
        <v>72</v>
      </c>
    </row>
    <row r="24" spans="2:18" ht="12.75">
      <c r="B24" s="5" t="str">
        <f>I9</f>
        <v>CHOUZY-S-CISSE 2</v>
      </c>
      <c r="C24" s="71"/>
      <c r="D24" s="71"/>
      <c r="E24" s="5" t="s">
        <v>39</v>
      </c>
      <c r="F24" s="71"/>
      <c r="G24" s="71"/>
      <c r="I24" s="132" t="s">
        <v>87</v>
      </c>
      <c r="J24" s="46">
        <v>4</v>
      </c>
      <c r="K24" s="43">
        <v>2</v>
      </c>
      <c r="L24" s="43">
        <v>1</v>
      </c>
      <c r="M24" s="43"/>
      <c r="N24" s="43">
        <v>1</v>
      </c>
      <c r="O24" s="43">
        <v>32</v>
      </c>
      <c r="P24" s="43">
        <v>40</v>
      </c>
      <c r="Q24" s="43">
        <v>-8</v>
      </c>
      <c r="R24" s="46">
        <v>72</v>
      </c>
    </row>
    <row r="25" spans="3:18" ht="12.75">
      <c r="C25" s="70"/>
      <c r="D25" s="70"/>
      <c r="I25" s="132" t="s">
        <v>128</v>
      </c>
      <c r="J25" s="46">
        <v>3</v>
      </c>
      <c r="K25" s="43">
        <v>3</v>
      </c>
      <c r="L25" s="43"/>
      <c r="M25" s="43"/>
      <c r="N25" s="43">
        <v>3</v>
      </c>
      <c r="O25" s="43">
        <v>32</v>
      </c>
      <c r="P25" s="43">
        <v>76</v>
      </c>
      <c r="Q25" s="43">
        <v>-44</v>
      </c>
      <c r="R25" s="46">
        <v>108</v>
      </c>
    </row>
    <row r="26" spans="2:18" ht="12.75">
      <c r="B26" s="7" t="s">
        <v>9</v>
      </c>
      <c r="C26" s="68">
        <v>42995</v>
      </c>
      <c r="D26" s="69" t="s">
        <v>25</v>
      </c>
      <c r="E26" s="475" t="s">
        <v>213</v>
      </c>
      <c r="F26" s="476"/>
      <c r="G26" s="423" t="s">
        <v>222</v>
      </c>
      <c r="I26" s="132" t="s">
        <v>39</v>
      </c>
      <c r="J26" s="46"/>
      <c r="K26" s="43"/>
      <c r="L26" s="43"/>
      <c r="M26" s="43"/>
      <c r="N26" s="43"/>
      <c r="O26" s="43"/>
      <c r="P26" s="43"/>
      <c r="Q26" s="43"/>
      <c r="R26" s="46"/>
    </row>
    <row r="27" spans="3:4" ht="12.75">
      <c r="C27" s="70"/>
      <c r="D27" s="70"/>
    </row>
    <row r="28" spans="2:7" ht="12.75">
      <c r="B28" s="5" t="s">
        <v>2</v>
      </c>
      <c r="C28" s="71" t="s">
        <v>3</v>
      </c>
      <c r="D28" s="71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6" t="str">
        <f>I9</f>
        <v>CHOUZY-S-CISSE 2</v>
      </c>
      <c r="C29" s="72"/>
      <c r="D29" s="72"/>
      <c r="E29" s="6" t="str">
        <f>I11</f>
        <v>MONTOIRE-S-LOIR 2</v>
      </c>
      <c r="F29" s="72"/>
      <c r="G29" s="72"/>
    </row>
    <row r="30" spans="2:7" ht="12.75">
      <c r="B30" s="5" t="str">
        <f>I8</f>
        <v>MONT-P-CHAMBORD 2</v>
      </c>
      <c r="C30" s="71"/>
      <c r="D30" s="71"/>
      <c r="E30" s="5" t="str">
        <f>I6</f>
        <v>MER</v>
      </c>
      <c r="F30" s="71"/>
      <c r="G30" s="71"/>
    </row>
    <row r="31" spans="2:7" ht="12.75">
      <c r="B31" s="6" t="str">
        <f>I12</f>
        <v>SAVIGNY-S-BRAYE 3</v>
      </c>
      <c r="C31" s="72"/>
      <c r="D31" s="72"/>
      <c r="E31" s="6" t="str">
        <f>I7</f>
        <v>LA CHAUSSEE 3</v>
      </c>
      <c r="F31" s="72"/>
      <c r="G31" s="72"/>
    </row>
    <row r="32" spans="2:9" ht="12.75">
      <c r="B32" s="5" t="str">
        <f>I10</f>
        <v>SELOMMES</v>
      </c>
      <c r="C32" s="71"/>
      <c r="D32" s="71"/>
      <c r="E32" s="5" t="s">
        <v>39</v>
      </c>
      <c r="F32" s="71"/>
      <c r="G32" s="71"/>
      <c r="I32" s="228"/>
    </row>
    <row r="33" spans="3:14" ht="12.75">
      <c r="C33" s="70"/>
      <c r="D33" s="70"/>
      <c r="I33" s="208"/>
      <c r="J33" s="14"/>
      <c r="K33" s="14"/>
      <c r="L33" s="14"/>
      <c r="M33" s="14"/>
      <c r="N33" s="14"/>
    </row>
    <row r="34" spans="2:14" ht="12.75">
      <c r="B34" s="7" t="s">
        <v>8</v>
      </c>
      <c r="C34" s="68">
        <v>42995</v>
      </c>
      <c r="D34" s="69" t="s">
        <v>1</v>
      </c>
      <c r="E34" s="475" t="s">
        <v>192</v>
      </c>
      <c r="F34" s="476"/>
      <c r="G34" s="423" t="s">
        <v>222</v>
      </c>
      <c r="I34" s="211" t="s">
        <v>63</v>
      </c>
      <c r="J34" s="212" t="s">
        <v>92</v>
      </c>
      <c r="K34" s="212"/>
      <c r="L34" s="212"/>
      <c r="M34" s="212"/>
      <c r="N34" s="213"/>
    </row>
    <row r="35" spans="3:9" ht="12.75">
      <c r="C35" s="70"/>
      <c r="D35" s="70"/>
      <c r="I35" s="42"/>
    </row>
    <row r="36" spans="2:9" ht="12.75">
      <c r="B36" s="5" t="s">
        <v>2</v>
      </c>
      <c r="C36" s="71" t="s">
        <v>3</v>
      </c>
      <c r="D36" s="71" t="s">
        <v>4</v>
      </c>
      <c r="E36" s="5" t="s">
        <v>2</v>
      </c>
      <c r="F36" s="5" t="s">
        <v>3</v>
      </c>
      <c r="G36" s="5" t="s">
        <v>4</v>
      </c>
      <c r="I36" s="210"/>
    </row>
    <row r="37" spans="2:9" ht="12.75">
      <c r="B37" s="6" t="str">
        <f>I10</f>
        <v>SELOMMES</v>
      </c>
      <c r="C37" s="72"/>
      <c r="D37" s="72"/>
      <c r="E37" s="6" t="str">
        <f>I8</f>
        <v>MONT-P-CHAMBORD 2</v>
      </c>
      <c r="F37" s="72"/>
      <c r="G37" s="72"/>
      <c r="I37" s="3"/>
    </row>
    <row r="38" spans="2:9" ht="12.75">
      <c r="B38" s="5" t="str">
        <f>I7</f>
        <v>LA CHAUSSEE 3</v>
      </c>
      <c r="C38" s="71"/>
      <c r="D38" s="71"/>
      <c r="E38" s="5" t="str">
        <f>I11</f>
        <v>MONTOIRE-S-LOIR 2</v>
      </c>
      <c r="F38" s="71"/>
      <c r="G38" s="71"/>
      <c r="I38" s="3"/>
    </row>
    <row r="39" spans="2:10" ht="12.75">
      <c r="B39" s="6" t="str">
        <f>I6</f>
        <v>MER</v>
      </c>
      <c r="C39" s="72"/>
      <c r="D39" s="72"/>
      <c r="E39" s="6" t="str">
        <f>I9</f>
        <v>CHOUZY-S-CISSE 2</v>
      </c>
      <c r="F39" s="72"/>
      <c r="G39" s="72"/>
      <c r="I39" s="18"/>
      <c r="J39" s="33"/>
    </row>
    <row r="40" spans="2:9" ht="12.75">
      <c r="B40" s="5" t="str">
        <f>I12</f>
        <v>SAVIGNY-S-BRAYE 3</v>
      </c>
      <c r="C40" s="71"/>
      <c r="D40" s="71"/>
      <c r="E40" s="5" t="s">
        <v>39</v>
      </c>
      <c r="F40" s="71"/>
      <c r="G40" s="71"/>
      <c r="I40" s="42"/>
    </row>
    <row r="41" spans="3:9" ht="12.75">
      <c r="C41" s="70"/>
      <c r="D41" s="70"/>
      <c r="I41" s="131"/>
    </row>
    <row r="42" spans="2:9" ht="12.75">
      <c r="B42" s="7" t="s">
        <v>7</v>
      </c>
      <c r="C42" s="68">
        <v>43023</v>
      </c>
      <c r="D42" s="69" t="s">
        <v>25</v>
      </c>
      <c r="E42" s="475" t="s">
        <v>194</v>
      </c>
      <c r="F42" s="476"/>
      <c r="G42" s="109" t="s">
        <v>226</v>
      </c>
      <c r="I42" s="3"/>
    </row>
    <row r="43" spans="3:10" ht="12.75">
      <c r="C43" s="70"/>
      <c r="D43" s="70"/>
      <c r="H43" s="20"/>
      <c r="I43" s="202"/>
      <c r="J43" s="15"/>
    </row>
    <row r="44" spans="2:9" ht="12.75">
      <c r="B44" s="5" t="s">
        <v>2</v>
      </c>
      <c r="C44" s="71" t="s">
        <v>3</v>
      </c>
      <c r="D44" s="71" t="s">
        <v>4</v>
      </c>
      <c r="E44" s="5" t="s">
        <v>2</v>
      </c>
      <c r="F44" s="71" t="s">
        <v>3</v>
      </c>
      <c r="G44" s="71" t="s">
        <v>4</v>
      </c>
      <c r="I44" s="17"/>
    </row>
    <row r="45" spans="2:10" ht="12.75">
      <c r="B45" s="6" t="str">
        <f>I8</f>
        <v>MONT-P-CHAMBORD 2</v>
      </c>
      <c r="C45" s="72"/>
      <c r="D45" s="72"/>
      <c r="E45" s="6" t="str">
        <f>I12</f>
        <v>SAVIGNY-S-BRAYE 3</v>
      </c>
      <c r="F45" s="72"/>
      <c r="G45" s="72"/>
      <c r="I45" s="45"/>
      <c r="J45" s="15"/>
    </row>
    <row r="46" spans="2:10" ht="12.75">
      <c r="B46" s="5" t="str">
        <f>I11</f>
        <v>MONTOIRE-S-LOIR 2</v>
      </c>
      <c r="C46" s="71"/>
      <c r="D46" s="71"/>
      <c r="E46" s="5" t="str">
        <f>I6</f>
        <v>MER</v>
      </c>
      <c r="F46" s="71"/>
      <c r="G46" s="71"/>
      <c r="I46" s="16"/>
      <c r="J46" s="15"/>
    </row>
    <row r="47" spans="2:10" ht="12.75">
      <c r="B47" s="6" t="str">
        <f>I9</f>
        <v>CHOUZY-S-CISSE 2</v>
      </c>
      <c r="C47" s="72"/>
      <c r="D47" s="72"/>
      <c r="E47" s="6" t="str">
        <f>I10</f>
        <v>SELOMMES</v>
      </c>
      <c r="F47" s="72"/>
      <c r="G47" s="72"/>
      <c r="I47" s="16"/>
      <c r="J47" s="15"/>
    </row>
    <row r="48" spans="2:10" ht="12.75">
      <c r="B48" s="5" t="str">
        <f>I7</f>
        <v>LA CHAUSSEE 3</v>
      </c>
      <c r="C48" s="71"/>
      <c r="D48" s="71"/>
      <c r="E48" s="5" t="s">
        <v>39</v>
      </c>
      <c r="F48" s="71"/>
      <c r="G48" s="71"/>
      <c r="H48" s="21"/>
      <c r="I48" s="16"/>
      <c r="J48" s="15"/>
    </row>
    <row r="49" spans="3:9" ht="12.75">
      <c r="C49" s="70"/>
      <c r="D49" s="70"/>
      <c r="I49" s="17"/>
    </row>
    <row r="50" spans="2:10" ht="12.75">
      <c r="B50" s="7" t="s">
        <v>6</v>
      </c>
      <c r="C50" s="68">
        <v>43023</v>
      </c>
      <c r="D50" s="69" t="s">
        <v>1</v>
      </c>
      <c r="E50" s="475" t="s">
        <v>195</v>
      </c>
      <c r="F50" s="476"/>
      <c r="G50" s="109" t="s">
        <v>226</v>
      </c>
      <c r="I50" s="41"/>
      <c r="J50" s="15"/>
    </row>
    <row r="51" spans="3:10" ht="12.75">
      <c r="C51" s="70"/>
      <c r="D51" s="70"/>
      <c r="I51" s="22"/>
      <c r="J51" s="15"/>
    </row>
    <row r="52" spans="2:10" ht="12.75">
      <c r="B52" s="5" t="s">
        <v>2</v>
      </c>
      <c r="C52" s="71" t="s">
        <v>3</v>
      </c>
      <c r="D52" s="71" t="s">
        <v>4</v>
      </c>
      <c r="E52" s="5" t="s">
        <v>2</v>
      </c>
      <c r="F52" s="5" t="s">
        <v>3</v>
      </c>
      <c r="G52" s="5" t="s">
        <v>4</v>
      </c>
      <c r="I52" s="417"/>
      <c r="J52" s="15"/>
    </row>
    <row r="53" spans="2:10" ht="12.75">
      <c r="B53" s="6" t="str">
        <f>I9</f>
        <v>CHOUZY-S-CISSE 2</v>
      </c>
      <c r="C53" s="72"/>
      <c r="D53" s="72"/>
      <c r="E53" s="6" t="str">
        <f>I8</f>
        <v>MONT-P-CHAMBORD 2</v>
      </c>
      <c r="F53" s="72"/>
      <c r="G53" s="72"/>
      <c r="I53" s="41"/>
      <c r="J53" s="15"/>
    </row>
    <row r="54" spans="2:7" ht="12.75">
      <c r="B54" s="5" t="str">
        <f>I6</f>
        <v>MER</v>
      </c>
      <c r="C54" s="71"/>
      <c r="D54" s="71"/>
      <c r="E54" s="5" t="str">
        <f>I12</f>
        <v>SAVIGNY-S-BRAYE 3</v>
      </c>
      <c r="F54" s="71"/>
      <c r="G54" s="71"/>
    </row>
    <row r="55" spans="2:7" ht="12.75">
      <c r="B55" s="6" t="str">
        <f>I10</f>
        <v>SELOMMES</v>
      </c>
      <c r="C55" s="72"/>
      <c r="D55" s="72"/>
      <c r="E55" s="6" t="str">
        <f>I7</f>
        <v>LA CHAUSSEE 3</v>
      </c>
      <c r="F55" s="72"/>
      <c r="G55" s="72"/>
    </row>
    <row r="56" spans="2:7" ht="12.75">
      <c r="B56" s="5" t="str">
        <f>I11</f>
        <v>MONTOIRE-S-LOIR 2</v>
      </c>
      <c r="C56" s="71"/>
      <c r="D56" s="71"/>
      <c r="E56" s="5" t="s">
        <v>39</v>
      </c>
      <c r="F56" s="71"/>
      <c r="G56" s="71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A1">
      <selection activeCell="V25" sqref="V25"/>
    </sheetView>
  </sheetViews>
  <sheetFormatPr defaultColWidth="11.421875" defaultRowHeight="12.75"/>
  <cols>
    <col min="1" max="1" width="2.8515625" style="0" customWidth="1"/>
    <col min="2" max="2" width="20.7109375" style="4" customWidth="1"/>
    <col min="3" max="3" width="9.8515625" style="4" customWidth="1"/>
    <col min="4" max="4" width="8.28125" style="4" customWidth="1"/>
    <col min="5" max="5" width="22.00390625" style="4" customWidth="1"/>
    <col min="6" max="6" width="7.7109375" style="4" customWidth="1"/>
    <col min="7" max="7" width="13.8515625" style="4" customWidth="1"/>
    <col min="8" max="8" width="10.421875" style="0" customWidth="1"/>
    <col min="9" max="9" width="20.7109375" style="0" customWidth="1"/>
    <col min="10" max="10" width="6.7109375" style="0" customWidth="1"/>
    <col min="11" max="14" width="2.8515625" style="0" customWidth="1"/>
    <col min="15" max="15" width="6.00390625" style="0" customWidth="1"/>
    <col min="16" max="16" width="7.140625" style="0" customWidth="1"/>
    <col min="17" max="17" width="6.140625" style="0" customWidth="1"/>
    <col min="18" max="18" width="6.00390625" style="0" customWidth="1"/>
    <col min="19" max="20" width="2.8515625" style="0" customWidth="1"/>
  </cols>
  <sheetData>
    <row r="1" spans="2:7" ht="13.5" thickBot="1">
      <c r="B1" s="492" t="s">
        <v>47</v>
      </c>
      <c r="C1" s="493"/>
      <c r="D1" s="493"/>
      <c r="E1" s="493"/>
      <c r="F1" s="493"/>
      <c r="G1" s="494"/>
    </row>
    <row r="2" spans="2:7" ht="12.75">
      <c r="B2" s="7" t="s">
        <v>0</v>
      </c>
      <c r="C2" s="68">
        <v>42806</v>
      </c>
      <c r="D2" s="69" t="s">
        <v>1</v>
      </c>
      <c r="E2" s="487" t="s">
        <v>197</v>
      </c>
      <c r="F2" s="488"/>
      <c r="G2" s="430" t="s">
        <v>225</v>
      </c>
    </row>
    <row r="3" spans="3:20" ht="12.75">
      <c r="C3" s="70"/>
      <c r="D3" s="70"/>
      <c r="K3" s="14"/>
      <c r="L3" s="14"/>
      <c r="P3" s="14"/>
      <c r="R3" s="14"/>
      <c r="S3" s="14"/>
      <c r="T3" s="14"/>
    </row>
    <row r="4" spans="2:21" ht="12.75">
      <c r="B4" s="5" t="s">
        <v>2</v>
      </c>
      <c r="C4" s="71" t="s">
        <v>3</v>
      </c>
      <c r="D4" s="71" t="s">
        <v>4</v>
      </c>
      <c r="E4" s="5" t="s">
        <v>2</v>
      </c>
      <c r="F4" s="5" t="s">
        <v>3</v>
      </c>
      <c r="G4" s="5" t="s">
        <v>4</v>
      </c>
      <c r="I4" s="495" t="s">
        <v>17</v>
      </c>
      <c r="J4" s="495"/>
      <c r="K4" s="25" t="s">
        <v>26</v>
      </c>
      <c r="L4" s="26" t="s">
        <v>27</v>
      </c>
      <c r="M4" s="26" t="s">
        <v>28</v>
      </c>
      <c r="N4" s="26" t="s">
        <v>29</v>
      </c>
      <c r="O4" s="26" t="s">
        <v>30</v>
      </c>
      <c r="P4" s="24" t="s">
        <v>31</v>
      </c>
      <c r="Q4" s="32" t="s">
        <v>32</v>
      </c>
      <c r="R4" s="141" t="s">
        <v>58</v>
      </c>
      <c r="S4" s="13" t="s">
        <v>57</v>
      </c>
      <c r="T4" s="13" t="s">
        <v>29</v>
      </c>
      <c r="U4" s="15"/>
    </row>
    <row r="5" spans="2:20" ht="12.75">
      <c r="B5" s="67" t="s">
        <v>85</v>
      </c>
      <c r="C5" s="72">
        <v>8</v>
      </c>
      <c r="D5" s="72">
        <v>1</v>
      </c>
      <c r="E5" s="67" t="s">
        <v>130</v>
      </c>
      <c r="F5" s="72">
        <v>28</v>
      </c>
      <c r="G5" s="72">
        <v>3</v>
      </c>
      <c r="I5" s="3" t="s">
        <v>12</v>
      </c>
      <c r="J5" s="2" t="s">
        <v>4</v>
      </c>
      <c r="K5" s="16"/>
      <c r="L5" s="18"/>
      <c r="M5" s="18"/>
      <c r="N5" s="18"/>
      <c r="O5" s="18"/>
      <c r="P5" s="14"/>
      <c r="Q5" s="14"/>
      <c r="R5" s="2"/>
      <c r="S5" s="19"/>
      <c r="T5" s="19"/>
    </row>
    <row r="6" spans="2:20" ht="12.75">
      <c r="B6" s="67" t="s">
        <v>131</v>
      </c>
      <c r="C6" s="71">
        <v>24</v>
      </c>
      <c r="D6" s="71">
        <v>3</v>
      </c>
      <c r="E6" s="67" t="s">
        <v>134</v>
      </c>
      <c r="F6" s="71">
        <v>12</v>
      </c>
      <c r="G6" s="71">
        <v>1</v>
      </c>
      <c r="I6" s="67" t="s">
        <v>130</v>
      </c>
      <c r="J6" s="3">
        <f>G5+D13+G21+D29+G37+D45</f>
        <v>9</v>
      </c>
      <c r="K6" s="73">
        <v>3</v>
      </c>
      <c r="L6" s="73">
        <v>3</v>
      </c>
      <c r="M6" s="73"/>
      <c r="N6" s="67"/>
      <c r="O6" s="3">
        <f>F5+C13+F21+C29+F37+C45</f>
        <v>84</v>
      </c>
      <c r="P6" s="3">
        <f>C5+F13+C21+F29+C37+F45</f>
        <v>24</v>
      </c>
      <c r="Q6" s="3">
        <f aca="true" t="shared" si="0" ref="Q6:Q11">O6-P6</f>
        <v>60</v>
      </c>
      <c r="R6" s="43">
        <f aca="true" t="shared" si="1" ref="R6:R11">O6+P6</f>
        <v>108</v>
      </c>
      <c r="S6" s="133"/>
      <c r="T6" s="133"/>
    </row>
    <row r="7" spans="2:20" ht="12.75">
      <c r="B7" s="6" t="s">
        <v>132</v>
      </c>
      <c r="C7" s="72">
        <v>14</v>
      </c>
      <c r="D7" s="72">
        <v>1</v>
      </c>
      <c r="E7" s="67" t="s">
        <v>133</v>
      </c>
      <c r="F7" s="72">
        <v>22</v>
      </c>
      <c r="G7" s="72">
        <v>3</v>
      </c>
      <c r="I7" s="67" t="s">
        <v>85</v>
      </c>
      <c r="J7" s="3">
        <f>D5+G22+D30+G38+D46+G53</f>
        <v>2</v>
      </c>
      <c r="K7" s="67">
        <v>2</v>
      </c>
      <c r="L7" s="73"/>
      <c r="M7" s="73"/>
      <c r="N7" s="67">
        <v>2</v>
      </c>
      <c r="O7" s="3">
        <f>C5+F22+C30+F38+C46+F53</f>
        <v>24</v>
      </c>
      <c r="P7" s="3">
        <f>F5+C22+F30+C38+F46+C53</f>
        <v>48</v>
      </c>
      <c r="Q7" s="3">
        <f t="shared" si="0"/>
        <v>-24</v>
      </c>
      <c r="R7" s="43">
        <f t="shared" si="1"/>
        <v>72</v>
      </c>
      <c r="S7" s="133"/>
      <c r="T7" s="133"/>
    </row>
    <row r="8" spans="2:20" ht="12.75">
      <c r="B8" s="67" t="s">
        <v>60</v>
      </c>
      <c r="C8" s="71"/>
      <c r="D8" s="71"/>
      <c r="E8" s="5" t="s">
        <v>39</v>
      </c>
      <c r="F8" s="71"/>
      <c r="G8" s="71"/>
      <c r="I8" s="67" t="s">
        <v>131</v>
      </c>
      <c r="J8" s="3">
        <f>D6+G13+D22+G39+D47+G54</f>
        <v>7</v>
      </c>
      <c r="K8" s="67">
        <v>3</v>
      </c>
      <c r="L8" s="73">
        <v>2</v>
      </c>
      <c r="M8" s="67"/>
      <c r="N8" s="67">
        <v>1</v>
      </c>
      <c r="O8" s="3">
        <f>C6+F13+C22+F39+C47+F54</f>
        <v>50</v>
      </c>
      <c r="P8" s="3">
        <f>F6+C13+F22+C39+F47+C54</f>
        <v>58</v>
      </c>
      <c r="Q8" s="3">
        <f t="shared" si="0"/>
        <v>-8</v>
      </c>
      <c r="R8" s="43">
        <f t="shared" si="1"/>
        <v>108</v>
      </c>
      <c r="S8" s="133"/>
      <c r="T8" s="133"/>
    </row>
    <row r="9" spans="3:20" ht="12.75">
      <c r="C9" s="70"/>
      <c r="D9" s="70"/>
      <c r="I9" s="67" t="s">
        <v>132</v>
      </c>
      <c r="J9" s="3">
        <f>D7+G14+D21+G30+D39+G55</f>
        <v>5</v>
      </c>
      <c r="K9" s="74">
        <v>3</v>
      </c>
      <c r="L9" s="73">
        <v>1</v>
      </c>
      <c r="M9" s="74"/>
      <c r="N9" s="74">
        <v>2</v>
      </c>
      <c r="O9" s="3">
        <f>C7+F14+C21+F30+C39+F55</f>
        <v>48</v>
      </c>
      <c r="P9" s="3">
        <f>F7+C14+F21+C30+F39+C55</f>
        <v>60</v>
      </c>
      <c r="Q9" s="3">
        <f t="shared" si="0"/>
        <v>-12</v>
      </c>
      <c r="R9" s="43">
        <f t="shared" si="1"/>
        <v>108</v>
      </c>
      <c r="S9" s="133"/>
      <c r="T9" s="133"/>
    </row>
    <row r="10" spans="2:20" ht="12.75">
      <c r="B10" s="7" t="s">
        <v>5</v>
      </c>
      <c r="C10" s="68">
        <v>42834</v>
      </c>
      <c r="D10" s="69" t="s">
        <v>25</v>
      </c>
      <c r="E10" s="475" t="s">
        <v>199</v>
      </c>
      <c r="F10" s="476"/>
      <c r="G10" s="184" t="s">
        <v>225</v>
      </c>
      <c r="I10" s="67" t="s">
        <v>60</v>
      </c>
      <c r="J10" s="3">
        <f>G15+D23+G29+D38+G47+D55</f>
        <v>2</v>
      </c>
      <c r="K10" s="67">
        <v>2</v>
      </c>
      <c r="L10" s="67"/>
      <c r="M10" s="67"/>
      <c r="N10" s="67">
        <v>2</v>
      </c>
      <c r="O10" s="3">
        <f>F15+C23+F29+C38+F47+C55</f>
        <v>30</v>
      </c>
      <c r="P10" s="3">
        <f>C15+F23+C29+F38+C47+F55</f>
        <v>42</v>
      </c>
      <c r="Q10" s="3">
        <f t="shared" si="0"/>
        <v>-12</v>
      </c>
      <c r="R10" s="143">
        <f t="shared" si="1"/>
        <v>72</v>
      </c>
      <c r="S10" s="133"/>
      <c r="T10" s="133"/>
    </row>
    <row r="11" spans="3:20" ht="12.75">
      <c r="C11" s="70"/>
      <c r="D11" s="70"/>
      <c r="I11" s="67" t="s">
        <v>133</v>
      </c>
      <c r="J11" s="3">
        <f>G7+D15+G31+D37+G46+D54</f>
        <v>6</v>
      </c>
      <c r="K11" s="67">
        <v>2</v>
      </c>
      <c r="L11" s="85">
        <v>2</v>
      </c>
      <c r="M11" s="67"/>
      <c r="N11" s="67"/>
      <c r="O11" s="3">
        <f>F7+C15+F31+C37+F46+C54</f>
        <v>44</v>
      </c>
      <c r="P11" s="3">
        <f>C7+F15+C31+F37+C46+F54</f>
        <v>28</v>
      </c>
      <c r="Q11" s="3">
        <f t="shared" si="0"/>
        <v>16</v>
      </c>
      <c r="R11" s="143">
        <f t="shared" si="1"/>
        <v>72</v>
      </c>
      <c r="S11" s="133"/>
      <c r="T11" s="133"/>
    </row>
    <row r="12" spans="2:20" ht="12.75">
      <c r="B12" s="5" t="s">
        <v>2</v>
      </c>
      <c r="C12" s="71" t="s">
        <v>3</v>
      </c>
      <c r="D12" s="71" t="s">
        <v>4</v>
      </c>
      <c r="E12" s="5" t="s">
        <v>2</v>
      </c>
      <c r="F12" s="5" t="s">
        <v>3</v>
      </c>
      <c r="G12" s="5" t="s">
        <v>4</v>
      </c>
      <c r="I12" s="67" t="s">
        <v>134</v>
      </c>
      <c r="J12" s="3">
        <f>G6+D14+G23+D31+G45+D53</f>
        <v>5</v>
      </c>
      <c r="K12" s="67">
        <v>3</v>
      </c>
      <c r="L12" s="75">
        <v>1</v>
      </c>
      <c r="M12" s="67"/>
      <c r="N12" s="79">
        <v>2</v>
      </c>
      <c r="O12" s="3">
        <f>F6+C14+F23+C31+F45+C53</f>
        <v>44</v>
      </c>
      <c r="P12" s="3">
        <f>C6+F14+C23+F31+C45+F53</f>
        <v>64</v>
      </c>
      <c r="Q12" s="3">
        <f>O12-P12</f>
        <v>-20</v>
      </c>
      <c r="R12" s="143">
        <f>O12+P12</f>
        <v>108</v>
      </c>
      <c r="S12" s="133"/>
      <c r="T12" s="133"/>
    </row>
    <row r="13" spans="2:20" ht="12.75">
      <c r="B13" s="67" t="s">
        <v>130</v>
      </c>
      <c r="C13" s="72">
        <v>30</v>
      </c>
      <c r="D13" s="72">
        <v>3</v>
      </c>
      <c r="E13" s="67" t="s">
        <v>131</v>
      </c>
      <c r="F13" s="72">
        <v>6</v>
      </c>
      <c r="G13" s="72">
        <v>1</v>
      </c>
      <c r="I13" s="67" t="s">
        <v>39</v>
      </c>
      <c r="J13" s="3"/>
      <c r="K13" s="79"/>
      <c r="L13" s="67"/>
      <c r="M13" s="88"/>
      <c r="N13" s="88"/>
      <c r="O13" s="3"/>
      <c r="P13" s="3"/>
      <c r="Q13" s="3"/>
      <c r="R13" s="142"/>
      <c r="S13" s="132"/>
      <c r="T13" s="133"/>
    </row>
    <row r="14" spans="2:13" ht="12.75">
      <c r="B14" s="67" t="s">
        <v>134</v>
      </c>
      <c r="C14" s="71">
        <v>12</v>
      </c>
      <c r="D14" s="71">
        <v>1</v>
      </c>
      <c r="E14" s="67" t="s">
        <v>132</v>
      </c>
      <c r="F14" s="71">
        <v>24</v>
      </c>
      <c r="G14" s="71">
        <v>3</v>
      </c>
      <c r="M14" s="17"/>
    </row>
    <row r="15" spans="2:7" ht="12.75">
      <c r="B15" s="67" t="s">
        <v>133</v>
      </c>
      <c r="C15" s="72">
        <v>22</v>
      </c>
      <c r="D15" s="72">
        <v>3</v>
      </c>
      <c r="E15" s="67" t="s">
        <v>60</v>
      </c>
      <c r="F15" s="72">
        <v>14</v>
      </c>
      <c r="G15" s="72">
        <v>1</v>
      </c>
    </row>
    <row r="16" spans="2:18" ht="12.75">
      <c r="B16" s="67" t="s">
        <v>85</v>
      </c>
      <c r="C16" s="71"/>
      <c r="D16" s="71"/>
      <c r="E16" s="5" t="s">
        <v>39</v>
      </c>
      <c r="F16" s="71"/>
      <c r="G16" s="71"/>
      <c r="I16" s="247" t="s">
        <v>70</v>
      </c>
      <c r="J16" s="245"/>
      <c r="K16" s="144" t="s">
        <v>26</v>
      </c>
      <c r="L16" s="144" t="s">
        <v>27</v>
      </c>
      <c r="M16" s="144" t="s">
        <v>28</v>
      </c>
      <c r="N16" s="144" t="s">
        <v>29</v>
      </c>
      <c r="O16" s="144" t="s">
        <v>30</v>
      </c>
      <c r="P16" s="246" t="s">
        <v>64</v>
      </c>
      <c r="Q16" s="144" t="s">
        <v>32</v>
      </c>
      <c r="R16" s="245" t="s">
        <v>58</v>
      </c>
    </row>
    <row r="17" spans="3:18" ht="12.75">
      <c r="C17" s="70"/>
      <c r="D17" s="70"/>
      <c r="H17" s="225"/>
      <c r="I17" s="2" t="s">
        <v>12</v>
      </c>
      <c r="J17" s="19" t="s">
        <v>4</v>
      </c>
      <c r="K17" s="2"/>
      <c r="L17" s="2"/>
      <c r="M17" s="2"/>
      <c r="N17" s="2"/>
      <c r="O17" s="2"/>
      <c r="P17" s="2"/>
      <c r="Q17" s="19"/>
      <c r="R17" s="19"/>
    </row>
    <row r="18" spans="2:18" ht="12.75">
      <c r="B18" s="7" t="s">
        <v>10</v>
      </c>
      <c r="C18" s="68">
        <v>42834</v>
      </c>
      <c r="D18" s="69" t="s">
        <v>1</v>
      </c>
      <c r="E18" s="475" t="s">
        <v>198</v>
      </c>
      <c r="F18" s="476"/>
      <c r="G18" s="184" t="s">
        <v>225</v>
      </c>
      <c r="I18" s="2" t="s">
        <v>130</v>
      </c>
      <c r="J18" s="203">
        <v>9</v>
      </c>
      <c r="K18" s="3">
        <v>3</v>
      </c>
      <c r="L18" s="3">
        <v>3</v>
      </c>
      <c r="M18" s="3"/>
      <c r="N18" s="3"/>
      <c r="O18" s="3">
        <v>84</v>
      </c>
      <c r="P18" s="3">
        <v>24</v>
      </c>
      <c r="Q18" s="203">
        <v>60</v>
      </c>
      <c r="R18" s="203">
        <v>108</v>
      </c>
    </row>
    <row r="19" spans="3:18" ht="12.75">
      <c r="C19" s="70"/>
      <c r="D19" s="70"/>
      <c r="I19" s="2" t="s">
        <v>131</v>
      </c>
      <c r="J19" s="203">
        <v>7</v>
      </c>
      <c r="K19" s="3">
        <v>3</v>
      </c>
      <c r="L19" s="3">
        <v>2</v>
      </c>
      <c r="M19" s="3"/>
      <c r="N19" s="3">
        <v>1</v>
      </c>
      <c r="O19" s="3">
        <v>50</v>
      </c>
      <c r="P19" s="3">
        <v>58</v>
      </c>
      <c r="Q19" s="203">
        <v>-8</v>
      </c>
      <c r="R19" s="203">
        <v>108</v>
      </c>
    </row>
    <row r="20" spans="2:18" ht="12.75">
      <c r="B20" s="5" t="s">
        <v>2</v>
      </c>
      <c r="C20" s="71" t="s">
        <v>3</v>
      </c>
      <c r="D20" s="71" t="s">
        <v>4</v>
      </c>
      <c r="E20" s="5" t="s">
        <v>2</v>
      </c>
      <c r="F20" s="5" t="s">
        <v>3</v>
      </c>
      <c r="G20" s="5" t="s">
        <v>4</v>
      </c>
      <c r="I20" s="2" t="s">
        <v>133</v>
      </c>
      <c r="J20" s="203">
        <v>6</v>
      </c>
      <c r="K20" s="3">
        <v>2</v>
      </c>
      <c r="L20" s="3">
        <v>2</v>
      </c>
      <c r="M20" s="3"/>
      <c r="N20" s="3"/>
      <c r="O20" s="3">
        <v>44</v>
      </c>
      <c r="P20" s="3">
        <v>28</v>
      </c>
      <c r="Q20" s="203">
        <v>16</v>
      </c>
      <c r="R20" s="203">
        <v>72</v>
      </c>
    </row>
    <row r="21" spans="2:18" ht="12.75">
      <c r="B21" s="67" t="s">
        <v>132</v>
      </c>
      <c r="C21" s="72">
        <v>10</v>
      </c>
      <c r="D21" s="72">
        <v>1</v>
      </c>
      <c r="E21" s="67" t="s">
        <v>130</v>
      </c>
      <c r="F21" s="72">
        <v>26</v>
      </c>
      <c r="G21" s="72">
        <v>3</v>
      </c>
      <c r="I21" s="2" t="s">
        <v>132</v>
      </c>
      <c r="J21" s="203">
        <v>5</v>
      </c>
      <c r="K21" s="3">
        <v>3</v>
      </c>
      <c r="L21" s="3">
        <v>1</v>
      </c>
      <c r="M21" s="3"/>
      <c r="N21" s="3">
        <v>2</v>
      </c>
      <c r="O21" s="3">
        <v>48</v>
      </c>
      <c r="P21" s="3">
        <v>60</v>
      </c>
      <c r="Q21" s="203">
        <v>-12</v>
      </c>
      <c r="R21" s="203">
        <v>108</v>
      </c>
    </row>
    <row r="22" spans="2:18" ht="12.75">
      <c r="B22" s="67" t="s">
        <v>131</v>
      </c>
      <c r="C22" s="71">
        <v>20</v>
      </c>
      <c r="D22" s="71">
        <v>3</v>
      </c>
      <c r="E22" s="67" t="s">
        <v>85</v>
      </c>
      <c r="F22" s="71">
        <v>16</v>
      </c>
      <c r="G22" s="71">
        <v>1</v>
      </c>
      <c r="I22" s="2" t="s">
        <v>134</v>
      </c>
      <c r="J22" s="203">
        <v>5</v>
      </c>
      <c r="K22" s="3">
        <v>3</v>
      </c>
      <c r="L22" s="3">
        <v>1</v>
      </c>
      <c r="M22" s="3"/>
      <c r="N22" s="3">
        <v>2</v>
      </c>
      <c r="O22" s="3">
        <v>44</v>
      </c>
      <c r="P22" s="3">
        <v>64</v>
      </c>
      <c r="Q22" s="203">
        <v>-20</v>
      </c>
      <c r="R22" s="203">
        <v>108</v>
      </c>
    </row>
    <row r="23" spans="2:18" ht="12.75">
      <c r="B23" s="67" t="s">
        <v>60</v>
      </c>
      <c r="C23" s="72">
        <v>16</v>
      </c>
      <c r="D23" s="72">
        <v>1</v>
      </c>
      <c r="E23" s="67" t="s">
        <v>134</v>
      </c>
      <c r="F23" s="72">
        <v>20</v>
      </c>
      <c r="G23" s="72">
        <v>3</v>
      </c>
      <c r="I23" s="2" t="s">
        <v>60</v>
      </c>
      <c r="J23" s="203">
        <v>2</v>
      </c>
      <c r="K23" s="3">
        <v>2</v>
      </c>
      <c r="L23" s="3"/>
      <c r="M23" s="3"/>
      <c r="N23" s="3">
        <v>2</v>
      </c>
      <c r="O23" s="3">
        <v>30</v>
      </c>
      <c r="P23" s="3">
        <v>42</v>
      </c>
      <c r="Q23" s="203">
        <v>-12</v>
      </c>
      <c r="R23" s="203">
        <v>72</v>
      </c>
    </row>
    <row r="24" spans="2:18" ht="12.75">
      <c r="B24" s="67" t="s">
        <v>133</v>
      </c>
      <c r="C24" s="71"/>
      <c r="D24" s="71"/>
      <c r="E24" s="5" t="s">
        <v>39</v>
      </c>
      <c r="F24" s="71"/>
      <c r="G24" s="71"/>
      <c r="I24" s="132" t="s">
        <v>85</v>
      </c>
      <c r="J24" s="3">
        <v>2</v>
      </c>
      <c r="K24" s="43">
        <v>2</v>
      </c>
      <c r="L24" s="43"/>
      <c r="M24" s="43"/>
      <c r="N24" s="43">
        <v>2</v>
      </c>
      <c r="O24" s="43">
        <v>24</v>
      </c>
      <c r="P24" s="43">
        <v>48</v>
      </c>
      <c r="Q24" s="46">
        <v>-24</v>
      </c>
      <c r="R24" s="46">
        <v>72</v>
      </c>
    </row>
    <row r="25" spans="3:18" ht="12.75">
      <c r="C25" s="70"/>
      <c r="D25" s="70"/>
      <c r="H25" s="20"/>
      <c r="I25" s="22" t="s">
        <v>39</v>
      </c>
      <c r="J25" s="2"/>
      <c r="K25" s="19"/>
      <c r="L25" s="18"/>
      <c r="M25" s="2"/>
      <c r="N25" s="18"/>
      <c r="O25" s="2"/>
      <c r="P25" s="18"/>
      <c r="Q25" s="2"/>
      <c r="R25" s="2"/>
    </row>
    <row r="26" spans="2:9" ht="12.75">
      <c r="B26" s="7" t="s">
        <v>9</v>
      </c>
      <c r="C26" s="68">
        <v>42995</v>
      </c>
      <c r="D26" s="69" t="s">
        <v>25</v>
      </c>
      <c r="E26" s="475" t="s">
        <v>212</v>
      </c>
      <c r="F26" s="476"/>
      <c r="G26" s="423" t="s">
        <v>228</v>
      </c>
      <c r="I26" s="33"/>
    </row>
    <row r="27" spans="3:4" ht="12.75">
      <c r="C27" s="70"/>
      <c r="D27" s="70"/>
    </row>
    <row r="28" spans="2:7" ht="12.75">
      <c r="B28" s="5" t="s">
        <v>2</v>
      </c>
      <c r="C28" s="71" t="s">
        <v>3</v>
      </c>
      <c r="D28" s="71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67" t="s">
        <v>130</v>
      </c>
      <c r="C29" s="72"/>
      <c r="D29" s="72"/>
      <c r="E29" s="67" t="s">
        <v>60</v>
      </c>
      <c r="F29" s="72"/>
      <c r="G29" s="72"/>
    </row>
    <row r="30" spans="2:7" ht="12.75">
      <c r="B30" s="67" t="s">
        <v>85</v>
      </c>
      <c r="C30" s="71"/>
      <c r="D30" s="71"/>
      <c r="E30" s="67" t="s">
        <v>132</v>
      </c>
      <c r="F30" s="71"/>
      <c r="G30" s="71"/>
    </row>
    <row r="31" spans="2:7" ht="12.75">
      <c r="B31" s="67" t="s">
        <v>134</v>
      </c>
      <c r="C31" s="72"/>
      <c r="D31" s="72"/>
      <c r="E31" s="67" t="s">
        <v>133</v>
      </c>
      <c r="F31" s="72"/>
      <c r="G31" s="72"/>
    </row>
    <row r="32" spans="2:9" ht="12.75">
      <c r="B32" s="67" t="s">
        <v>131</v>
      </c>
      <c r="C32" s="71"/>
      <c r="D32" s="71"/>
      <c r="E32" s="5" t="s">
        <v>39</v>
      </c>
      <c r="F32" s="71"/>
      <c r="G32" s="71"/>
      <c r="I32" s="225"/>
    </row>
    <row r="33" spans="3:10" ht="12.75">
      <c r="C33" s="70"/>
      <c r="D33" s="70"/>
      <c r="J33" s="14"/>
    </row>
    <row r="34" spans="2:14" ht="12.75">
      <c r="B34" s="7" t="s">
        <v>8</v>
      </c>
      <c r="C34" s="68">
        <v>42995</v>
      </c>
      <c r="D34" s="69" t="s">
        <v>1</v>
      </c>
      <c r="E34" s="475" t="s">
        <v>215</v>
      </c>
      <c r="F34" s="476"/>
      <c r="G34" s="423" t="s">
        <v>228</v>
      </c>
      <c r="I34" s="216" t="s">
        <v>63</v>
      </c>
      <c r="J34" s="217"/>
      <c r="K34" s="212"/>
      <c r="L34" s="212"/>
      <c r="M34" s="218"/>
      <c r="N34" s="218"/>
    </row>
    <row r="35" spans="3:14" ht="12.75">
      <c r="C35" s="70"/>
      <c r="D35" s="70"/>
      <c r="I35" s="21"/>
      <c r="J35" s="22"/>
      <c r="K35" s="14"/>
      <c r="L35" s="14"/>
      <c r="M35" s="18"/>
      <c r="N35" s="19"/>
    </row>
    <row r="36" spans="2:13" ht="12.75">
      <c r="B36" s="5" t="s">
        <v>2</v>
      </c>
      <c r="C36" s="71" t="s">
        <v>3</v>
      </c>
      <c r="D36" s="71" t="s">
        <v>4</v>
      </c>
      <c r="E36" s="5" t="s">
        <v>2</v>
      </c>
      <c r="F36" s="5" t="s">
        <v>3</v>
      </c>
      <c r="G36" s="5" t="s">
        <v>4</v>
      </c>
      <c r="I36" s="209"/>
      <c r="J36" s="214"/>
      <c r="L36" s="33"/>
      <c r="M36" s="17"/>
    </row>
    <row r="37" spans="2:10" ht="12.75">
      <c r="B37" s="67" t="s">
        <v>133</v>
      </c>
      <c r="C37" s="72"/>
      <c r="D37" s="72"/>
      <c r="E37" s="67" t="s">
        <v>130</v>
      </c>
      <c r="F37" s="72"/>
      <c r="G37" s="72"/>
      <c r="I37" s="215"/>
      <c r="J37" s="15"/>
    </row>
    <row r="38" spans="2:7" ht="12.75">
      <c r="B38" s="67" t="s">
        <v>60</v>
      </c>
      <c r="C38" s="71"/>
      <c r="D38" s="71"/>
      <c r="E38" s="67" t="s">
        <v>85</v>
      </c>
      <c r="F38" s="71"/>
      <c r="G38" s="71"/>
    </row>
    <row r="39" spans="2:10" ht="12.75">
      <c r="B39" s="67" t="s">
        <v>132</v>
      </c>
      <c r="C39" s="72"/>
      <c r="D39" s="72"/>
      <c r="E39" s="67" t="s">
        <v>131</v>
      </c>
      <c r="F39" s="72"/>
      <c r="G39" s="72"/>
      <c r="I39" s="131"/>
      <c r="J39" s="15"/>
    </row>
    <row r="40" spans="2:9" ht="12.75">
      <c r="B40" s="67" t="s">
        <v>134</v>
      </c>
      <c r="C40" s="71"/>
      <c r="D40" s="71"/>
      <c r="E40" s="5" t="s">
        <v>39</v>
      </c>
      <c r="F40" s="71"/>
      <c r="G40" s="71"/>
      <c r="I40" s="131"/>
    </row>
    <row r="41" spans="3:10" ht="12.75">
      <c r="C41" s="70"/>
      <c r="D41" s="70"/>
      <c r="I41" s="131"/>
      <c r="J41" s="15"/>
    </row>
    <row r="42" spans="2:9" ht="12.75">
      <c r="B42" s="7" t="s">
        <v>7</v>
      </c>
      <c r="C42" s="68">
        <v>43023</v>
      </c>
      <c r="D42" s="69" t="s">
        <v>25</v>
      </c>
      <c r="E42" s="475" t="s">
        <v>154</v>
      </c>
      <c r="F42" s="476"/>
      <c r="G42" s="429" t="s">
        <v>248</v>
      </c>
      <c r="I42" s="17"/>
    </row>
    <row r="43" spans="3:15" ht="12.75">
      <c r="C43" s="70"/>
      <c r="D43" s="70"/>
      <c r="O43" t="s">
        <v>86</v>
      </c>
    </row>
    <row r="44" spans="2:7" ht="12.75">
      <c r="B44" s="5" t="s">
        <v>2</v>
      </c>
      <c r="C44" s="71" t="s">
        <v>3</v>
      </c>
      <c r="D44" s="71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7" t="s">
        <v>130</v>
      </c>
      <c r="C45" s="72"/>
      <c r="D45" s="72"/>
      <c r="E45" s="67" t="s">
        <v>134</v>
      </c>
      <c r="F45" s="72"/>
      <c r="G45" s="72"/>
    </row>
    <row r="46" spans="2:7" ht="12.75">
      <c r="B46" s="67" t="s">
        <v>85</v>
      </c>
      <c r="C46" s="71"/>
      <c r="D46" s="71"/>
      <c r="E46" s="67" t="s">
        <v>133</v>
      </c>
      <c r="F46" s="71"/>
      <c r="G46" s="71"/>
    </row>
    <row r="47" spans="2:7" ht="12.75">
      <c r="B47" s="67" t="s">
        <v>131</v>
      </c>
      <c r="C47" s="72"/>
      <c r="D47" s="72"/>
      <c r="E47" s="67" t="s">
        <v>60</v>
      </c>
      <c r="F47" s="72"/>
      <c r="G47" s="72"/>
    </row>
    <row r="48" spans="2:7" ht="12.75">
      <c r="B48" s="67" t="s">
        <v>132</v>
      </c>
      <c r="C48" s="71"/>
      <c r="D48" s="71"/>
      <c r="E48" s="5" t="s">
        <v>39</v>
      </c>
      <c r="F48" s="71"/>
      <c r="G48" s="71"/>
    </row>
    <row r="49" spans="3:4" ht="12.75">
      <c r="C49" s="70"/>
      <c r="D49" s="70"/>
    </row>
    <row r="50" spans="2:7" ht="12.75">
      <c r="B50" s="7" t="s">
        <v>6</v>
      </c>
      <c r="C50" s="68">
        <v>43023</v>
      </c>
      <c r="D50" s="69" t="s">
        <v>1</v>
      </c>
      <c r="E50" s="475" t="s">
        <v>187</v>
      </c>
      <c r="F50" s="476"/>
      <c r="G50" s="429" t="s">
        <v>249</v>
      </c>
    </row>
    <row r="51" spans="3:4" ht="12.75">
      <c r="C51" s="70"/>
      <c r="D51" s="70"/>
    </row>
    <row r="52" spans="2:7" ht="12.75">
      <c r="B52" s="5" t="s">
        <v>2</v>
      </c>
      <c r="C52" s="71" t="s">
        <v>3</v>
      </c>
      <c r="D52" s="71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7" t="s">
        <v>134</v>
      </c>
      <c r="C53" s="72"/>
      <c r="D53" s="72"/>
      <c r="E53" s="67" t="s">
        <v>85</v>
      </c>
      <c r="F53" s="72"/>
      <c r="G53" s="72"/>
    </row>
    <row r="54" spans="2:7" ht="12.75">
      <c r="B54" s="67" t="s">
        <v>133</v>
      </c>
      <c r="C54" s="71"/>
      <c r="D54" s="71"/>
      <c r="E54" s="67" t="s">
        <v>131</v>
      </c>
      <c r="F54" s="71"/>
      <c r="G54" s="71"/>
    </row>
    <row r="55" spans="2:7" ht="12.75">
      <c r="B55" s="67" t="s">
        <v>60</v>
      </c>
      <c r="C55" s="72"/>
      <c r="D55" s="72"/>
      <c r="E55" s="67" t="s">
        <v>132</v>
      </c>
      <c r="F55" s="72"/>
      <c r="G55" s="72"/>
    </row>
    <row r="56" spans="2:7" ht="12.75">
      <c r="B56" s="67" t="s">
        <v>130</v>
      </c>
      <c r="C56" s="71"/>
      <c r="D56" s="71"/>
      <c r="E56" s="5" t="s">
        <v>39</v>
      </c>
      <c r="F56" s="71"/>
      <c r="G56" s="71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70"/>
  <sheetViews>
    <sheetView zoomScalePageLayoutView="0" workbookViewId="0" topLeftCell="B1">
      <selection activeCell="N32" sqref="N32"/>
    </sheetView>
  </sheetViews>
  <sheetFormatPr defaultColWidth="11.421875" defaultRowHeight="12.75"/>
  <cols>
    <col min="1" max="1" width="2.8515625" style="0" customWidth="1"/>
    <col min="2" max="2" width="18.8515625" style="4" customWidth="1"/>
    <col min="3" max="3" width="10.8515625" style="4" customWidth="1"/>
    <col min="4" max="4" width="11.421875" style="4" customWidth="1"/>
    <col min="5" max="5" width="18.7109375" style="4" customWidth="1"/>
    <col min="6" max="6" width="7.57421875" style="4" customWidth="1"/>
    <col min="7" max="7" width="15.00390625" style="4" customWidth="1"/>
    <col min="8" max="8" width="10.00390625" style="0" customWidth="1"/>
    <col min="9" max="9" width="20.7109375" style="0" customWidth="1"/>
    <col min="10" max="10" width="6.8515625" style="0" customWidth="1"/>
    <col min="11" max="14" width="2.8515625" style="0" customWidth="1"/>
    <col min="15" max="15" width="6.00390625" style="0" customWidth="1"/>
    <col min="16" max="16" width="8.57421875" style="0" bestFit="1" customWidth="1"/>
    <col min="17" max="17" width="7.140625" style="0" customWidth="1"/>
    <col min="18" max="18" width="6.140625" style="0" customWidth="1"/>
    <col min="19" max="20" width="2.8515625" style="0" customWidth="1"/>
  </cols>
  <sheetData>
    <row r="1" spans="2:7" ht="13.5" thickBot="1">
      <c r="B1" s="492" t="s">
        <v>22</v>
      </c>
      <c r="C1" s="493"/>
      <c r="D1" s="493"/>
      <c r="E1" s="493"/>
      <c r="F1" s="493"/>
      <c r="G1" s="494"/>
    </row>
    <row r="2" spans="2:7" ht="12.75">
      <c r="B2" s="7" t="s">
        <v>0</v>
      </c>
      <c r="C2" s="68">
        <v>42806</v>
      </c>
      <c r="D2" s="69" t="s">
        <v>1</v>
      </c>
      <c r="E2" s="487" t="s">
        <v>190</v>
      </c>
      <c r="F2" s="488"/>
      <c r="G2" s="423" t="s">
        <v>218</v>
      </c>
    </row>
    <row r="3" spans="2:18" ht="12.75">
      <c r="B3" s="10"/>
      <c r="C3" s="90"/>
      <c r="D3" s="91"/>
      <c r="E3" s="10"/>
      <c r="F3" s="10"/>
      <c r="G3" s="10"/>
      <c r="O3" s="14"/>
      <c r="Q3" s="14"/>
      <c r="R3" s="14"/>
    </row>
    <row r="4" spans="2:21" ht="12.75">
      <c r="B4" s="5" t="s">
        <v>2</v>
      </c>
      <c r="C4" s="71" t="s">
        <v>3</v>
      </c>
      <c r="D4" s="71" t="s">
        <v>4</v>
      </c>
      <c r="E4" s="5" t="s">
        <v>2</v>
      </c>
      <c r="F4" s="5" t="s">
        <v>3</v>
      </c>
      <c r="G4" s="5" t="s">
        <v>4</v>
      </c>
      <c r="H4" s="9"/>
      <c r="I4" s="495" t="s">
        <v>18</v>
      </c>
      <c r="J4" s="495"/>
      <c r="K4" s="23" t="s">
        <v>26</v>
      </c>
      <c r="L4" s="24" t="s">
        <v>27</v>
      </c>
      <c r="M4" s="13" t="s">
        <v>28</v>
      </c>
      <c r="N4" s="24" t="s">
        <v>29</v>
      </c>
      <c r="O4" s="24" t="s">
        <v>30</v>
      </c>
      <c r="P4" s="13" t="s">
        <v>31</v>
      </c>
      <c r="Q4" s="11" t="s">
        <v>32</v>
      </c>
      <c r="R4" s="140" t="s">
        <v>58</v>
      </c>
      <c r="S4" s="24" t="s">
        <v>57</v>
      </c>
      <c r="T4" s="23" t="s">
        <v>29</v>
      </c>
      <c r="U4" s="15"/>
    </row>
    <row r="5" spans="2:20" ht="12.75">
      <c r="B5" s="83" t="s">
        <v>135</v>
      </c>
      <c r="C5" s="72">
        <v>26</v>
      </c>
      <c r="D5" s="72">
        <v>3</v>
      </c>
      <c r="E5" s="83" t="s">
        <v>114</v>
      </c>
      <c r="F5" s="72">
        <v>10</v>
      </c>
      <c r="G5" s="72">
        <v>1</v>
      </c>
      <c r="I5" s="3" t="s">
        <v>12</v>
      </c>
      <c r="J5" s="2" t="s">
        <v>4</v>
      </c>
      <c r="K5" s="22"/>
      <c r="L5" s="18"/>
      <c r="M5" s="18"/>
      <c r="N5" s="18"/>
      <c r="O5" s="18"/>
      <c r="P5" s="18"/>
      <c r="Q5" s="19"/>
      <c r="R5" s="3"/>
      <c r="S5" s="2"/>
      <c r="T5" s="2"/>
    </row>
    <row r="6" spans="2:20" ht="12.75">
      <c r="B6" s="83" t="s">
        <v>116</v>
      </c>
      <c r="C6" s="71">
        <v>12</v>
      </c>
      <c r="D6" s="71">
        <v>1</v>
      </c>
      <c r="E6" s="83" t="s">
        <v>137</v>
      </c>
      <c r="F6" s="71">
        <v>24</v>
      </c>
      <c r="G6" s="71">
        <v>3</v>
      </c>
      <c r="I6" s="83" t="s">
        <v>114</v>
      </c>
      <c r="J6" s="3">
        <f>G5+D13+G21+D29+G37+D45</f>
        <v>3</v>
      </c>
      <c r="K6" s="78">
        <v>3</v>
      </c>
      <c r="L6" s="78"/>
      <c r="M6" s="78"/>
      <c r="N6" s="78">
        <v>3</v>
      </c>
      <c r="O6" s="3">
        <f>F5+C13+F21+C29+F37+C45</f>
        <v>22</v>
      </c>
      <c r="P6" s="3">
        <f>C5+F13+C21+F29+C37+F45</f>
        <v>86</v>
      </c>
      <c r="Q6" s="45">
        <f aca="true" t="shared" si="0" ref="Q6:Q12">O6-P6</f>
        <v>-64</v>
      </c>
      <c r="R6" s="3">
        <f>O6+P6</f>
        <v>108</v>
      </c>
      <c r="S6" s="2"/>
      <c r="T6" s="2"/>
    </row>
    <row r="7" spans="2:20" ht="12.75">
      <c r="B7" s="83" t="s">
        <v>52</v>
      </c>
      <c r="C7" s="72">
        <v>30</v>
      </c>
      <c r="D7" s="72">
        <v>3</v>
      </c>
      <c r="E7" s="83" t="s">
        <v>59</v>
      </c>
      <c r="F7" s="72">
        <v>6</v>
      </c>
      <c r="G7" s="72">
        <v>1</v>
      </c>
      <c r="I7" s="83" t="s">
        <v>135</v>
      </c>
      <c r="J7" s="3">
        <f>D5+G22+D30+G38+D46+G54</f>
        <v>6</v>
      </c>
      <c r="K7" s="73">
        <v>2</v>
      </c>
      <c r="L7" s="73">
        <v>2</v>
      </c>
      <c r="M7" s="67"/>
      <c r="N7" s="73"/>
      <c r="O7" s="3">
        <f>C5+F22+C30+F38+C46+F54</f>
        <v>50</v>
      </c>
      <c r="P7" s="3">
        <f>F5+C22+F30+C38+F46+C54</f>
        <v>22</v>
      </c>
      <c r="Q7" s="45">
        <f t="shared" si="0"/>
        <v>28</v>
      </c>
      <c r="R7" s="3">
        <f>O7+P7</f>
        <v>72</v>
      </c>
      <c r="S7" s="2"/>
      <c r="T7" s="2"/>
    </row>
    <row r="8" spans="2:20" ht="12.75">
      <c r="B8" s="83" t="s">
        <v>136</v>
      </c>
      <c r="C8" s="71"/>
      <c r="D8" s="71"/>
      <c r="E8" s="83" t="s">
        <v>39</v>
      </c>
      <c r="F8" s="71"/>
      <c r="G8" s="71"/>
      <c r="I8" s="83" t="s">
        <v>116</v>
      </c>
      <c r="J8" s="3">
        <f>D6+G13+D22+G39+D47+G55</f>
        <v>5</v>
      </c>
      <c r="K8" s="67">
        <v>3</v>
      </c>
      <c r="L8" s="67">
        <v>1</v>
      </c>
      <c r="M8" s="77"/>
      <c r="N8" s="67">
        <v>2</v>
      </c>
      <c r="O8" s="3">
        <f>C6+F13+C22+F39+C47+F55</f>
        <v>58</v>
      </c>
      <c r="P8" s="3">
        <f>F6+C13+F22+C39+F47+C55</f>
        <v>50</v>
      </c>
      <c r="Q8" s="45">
        <f t="shared" si="0"/>
        <v>8</v>
      </c>
      <c r="R8" s="3">
        <f>O8+P8</f>
        <v>108</v>
      </c>
      <c r="S8" s="2"/>
      <c r="T8" s="2"/>
    </row>
    <row r="9" spans="3:20" ht="12.75">
      <c r="C9" s="70"/>
      <c r="D9" s="70"/>
      <c r="I9" s="83" t="s">
        <v>52</v>
      </c>
      <c r="J9" s="3">
        <f>D7+G15+D21+G30+D39+D53</f>
        <v>7</v>
      </c>
      <c r="K9" s="78">
        <v>3</v>
      </c>
      <c r="L9" s="92">
        <v>2</v>
      </c>
      <c r="M9" s="73"/>
      <c r="N9" s="73">
        <v>1</v>
      </c>
      <c r="O9" s="3">
        <f>C7+F15+C21+F30+C39+C53</f>
        <v>68</v>
      </c>
      <c r="P9" s="3">
        <f>F7+C15+F21+C30+F39+F53</f>
        <v>40</v>
      </c>
      <c r="Q9" s="45">
        <f t="shared" si="0"/>
        <v>28</v>
      </c>
      <c r="R9" s="3">
        <f>O9+P9</f>
        <v>108</v>
      </c>
      <c r="S9" s="2"/>
      <c r="T9" s="2"/>
    </row>
    <row r="10" spans="2:20" ht="12.75">
      <c r="B10" s="7" t="s">
        <v>5</v>
      </c>
      <c r="C10" s="68">
        <v>42834</v>
      </c>
      <c r="D10" s="69" t="s">
        <v>25</v>
      </c>
      <c r="E10" s="475" t="s">
        <v>188</v>
      </c>
      <c r="F10" s="476"/>
      <c r="G10" s="423" t="s">
        <v>227</v>
      </c>
      <c r="I10" s="83" t="s">
        <v>136</v>
      </c>
      <c r="J10" s="3">
        <f>G14+D23+G29+D38+G47+G53</f>
        <v>4</v>
      </c>
      <c r="K10" s="79">
        <v>2</v>
      </c>
      <c r="L10" s="67">
        <v>1</v>
      </c>
      <c r="M10" s="67"/>
      <c r="N10" s="73">
        <v>1</v>
      </c>
      <c r="O10" s="3">
        <f>F14+C23+F29+C38+F47+F53</f>
        <v>32</v>
      </c>
      <c r="P10" s="3">
        <f>C14+F23+C29+F38+C47+C53</f>
        <v>40</v>
      </c>
      <c r="Q10" s="45">
        <f t="shared" si="0"/>
        <v>-8</v>
      </c>
      <c r="R10" s="3">
        <f>O10++P10</f>
        <v>72</v>
      </c>
      <c r="S10" s="2"/>
      <c r="T10" s="2"/>
    </row>
    <row r="11" spans="3:20" ht="12.75">
      <c r="C11" s="70"/>
      <c r="D11" s="70"/>
      <c r="I11" s="83" t="s">
        <v>59</v>
      </c>
      <c r="J11" s="3">
        <f>G7+D14+G31+D37+G46+D55</f>
        <v>2</v>
      </c>
      <c r="K11" s="75">
        <v>2</v>
      </c>
      <c r="L11" s="77"/>
      <c r="M11" s="67"/>
      <c r="N11" s="73">
        <v>2</v>
      </c>
      <c r="O11" s="3">
        <f>F7+C14+F31+C37+F46+C55</f>
        <v>14</v>
      </c>
      <c r="P11" s="147">
        <f>C7+F14+C31+F37+C46+F55</f>
        <v>58</v>
      </c>
      <c r="Q11" s="147">
        <f t="shared" si="0"/>
        <v>-44</v>
      </c>
      <c r="R11" s="147">
        <f>O11+P11</f>
        <v>72</v>
      </c>
      <c r="S11" s="2"/>
      <c r="T11" s="2"/>
    </row>
    <row r="12" spans="2:20" ht="12.75">
      <c r="B12" s="5" t="s">
        <v>2</v>
      </c>
      <c r="C12" s="71" t="s">
        <v>3</v>
      </c>
      <c r="D12" s="71" t="s">
        <v>4</v>
      </c>
      <c r="E12" s="5" t="s">
        <v>2</v>
      </c>
      <c r="F12" s="5" t="s">
        <v>3</v>
      </c>
      <c r="G12" s="5" t="s">
        <v>4</v>
      </c>
      <c r="I12" s="83" t="s">
        <v>137</v>
      </c>
      <c r="J12" s="3">
        <f>G6+D15+G23+D31+G45+D54</f>
        <v>9</v>
      </c>
      <c r="K12" s="78">
        <v>3</v>
      </c>
      <c r="L12" s="73">
        <v>3</v>
      </c>
      <c r="M12" s="67"/>
      <c r="N12" s="73"/>
      <c r="O12" s="3">
        <f>F6+C15+F23+C31+F45+C54</f>
        <v>80</v>
      </c>
      <c r="P12" s="3">
        <f>C6+F15+C23+F31+C45+F54</f>
        <v>28</v>
      </c>
      <c r="Q12" s="3">
        <f t="shared" si="0"/>
        <v>52</v>
      </c>
      <c r="R12" s="3">
        <f>O12+P12</f>
        <v>108</v>
      </c>
      <c r="S12" s="2"/>
      <c r="T12" s="2"/>
    </row>
    <row r="13" spans="2:20" ht="12.75">
      <c r="B13" s="83" t="s">
        <v>114</v>
      </c>
      <c r="C13" s="72">
        <v>2</v>
      </c>
      <c r="D13" s="72">
        <v>1</v>
      </c>
      <c r="E13" s="83" t="s">
        <v>116</v>
      </c>
      <c r="F13" s="72">
        <v>34</v>
      </c>
      <c r="G13" s="72">
        <v>3</v>
      </c>
      <c r="I13" s="83" t="s">
        <v>39</v>
      </c>
      <c r="J13" s="3"/>
      <c r="K13" s="67"/>
      <c r="L13" s="67"/>
      <c r="M13" s="88"/>
      <c r="N13" s="67"/>
      <c r="O13" s="3"/>
      <c r="P13" s="3"/>
      <c r="Q13" s="3"/>
      <c r="R13" s="3"/>
      <c r="S13" s="2"/>
      <c r="T13" s="2"/>
    </row>
    <row r="14" spans="2:17" ht="12.75">
      <c r="B14" s="83" t="s">
        <v>59</v>
      </c>
      <c r="C14" s="71">
        <v>8</v>
      </c>
      <c r="D14" s="71">
        <v>1</v>
      </c>
      <c r="E14" s="83" t="s">
        <v>136</v>
      </c>
      <c r="F14" s="71">
        <v>28</v>
      </c>
      <c r="G14" s="71">
        <v>3</v>
      </c>
      <c r="L14" s="17"/>
      <c r="M14" s="17"/>
      <c r="N14" s="17"/>
      <c r="Q14" s="17"/>
    </row>
    <row r="15" spans="2:7" ht="12.75">
      <c r="B15" s="83" t="s">
        <v>137</v>
      </c>
      <c r="C15" s="72">
        <v>24</v>
      </c>
      <c r="D15" s="72">
        <v>3</v>
      </c>
      <c r="E15" s="83" t="s">
        <v>52</v>
      </c>
      <c r="F15" s="72">
        <v>12</v>
      </c>
      <c r="G15" s="72">
        <v>1</v>
      </c>
    </row>
    <row r="16" spans="2:9" ht="12.75">
      <c r="B16" s="83" t="s">
        <v>242</v>
      </c>
      <c r="C16" s="71"/>
      <c r="D16" s="71"/>
      <c r="E16" s="83" t="s">
        <v>39</v>
      </c>
      <c r="F16" s="71"/>
      <c r="G16" s="71"/>
      <c r="I16" s="60"/>
    </row>
    <row r="17" spans="3:18" ht="12.75">
      <c r="C17" s="70"/>
      <c r="D17" s="70"/>
      <c r="I17" s="247" t="s">
        <v>71</v>
      </c>
      <c r="J17" s="245"/>
      <c r="K17" s="245" t="s">
        <v>26</v>
      </c>
      <c r="L17" s="245" t="s">
        <v>27</v>
      </c>
      <c r="M17" s="245" t="s">
        <v>28</v>
      </c>
      <c r="N17" s="245" t="s">
        <v>29</v>
      </c>
      <c r="O17" s="245" t="s">
        <v>30</v>
      </c>
      <c r="P17" s="245" t="s">
        <v>31</v>
      </c>
      <c r="Q17" s="249" t="s">
        <v>32</v>
      </c>
      <c r="R17" s="144" t="s">
        <v>58</v>
      </c>
    </row>
    <row r="18" spans="2:18" ht="12.75">
      <c r="B18" s="7" t="s">
        <v>10</v>
      </c>
      <c r="C18" s="68">
        <v>42834</v>
      </c>
      <c r="D18" s="69" t="s">
        <v>1</v>
      </c>
      <c r="E18" s="496" t="s">
        <v>187</v>
      </c>
      <c r="F18" s="476"/>
      <c r="G18" s="423" t="s">
        <v>227</v>
      </c>
      <c r="I18" s="2" t="s">
        <v>12</v>
      </c>
      <c r="J18" s="133" t="s">
        <v>4</v>
      </c>
      <c r="K18" s="133"/>
      <c r="L18" s="133"/>
      <c r="M18" s="133"/>
      <c r="N18" s="133"/>
      <c r="O18" s="133"/>
      <c r="P18" s="133"/>
      <c r="Q18" s="19"/>
      <c r="R18" s="133"/>
    </row>
    <row r="19" spans="3:18" ht="12.75">
      <c r="C19" s="70"/>
      <c r="D19" s="70"/>
      <c r="I19" s="21" t="s">
        <v>137</v>
      </c>
      <c r="J19" s="238">
        <v>9</v>
      </c>
      <c r="K19" s="238">
        <v>3</v>
      </c>
      <c r="L19" s="238">
        <v>3</v>
      </c>
      <c r="M19" s="238"/>
      <c r="N19" s="238"/>
      <c r="O19" s="238">
        <v>80</v>
      </c>
      <c r="P19" s="238">
        <v>28</v>
      </c>
      <c r="Q19" s="238">
        <v>52</v>
      </c>
      <c r="R19" s="238">
        <v>108</v>
      </c>
    </row>
    <row r="20" spans="2:18" ht="12.75">
      <c r="B20" s="5" t="s">
        <v>2</v>
      </c>
      <c r="C20" s="71" t="s">
        <v>3</v>
      </c>
      <c r="D20" s="71" t="s">
        <v>4</v>
      </c>
      <c r="E20" s="5" t="s">
        <v>2</v>
      </c>
      <c r="F20" s="5" t="s">
        <v>3</v>
      </c>
      <c r="G20" s="5" t="s">
        <v>4</v>
      </c>
      <c r="I20" s="2" t="s">
        <v>52</v>
      </c>
      <c r="J20" s="203">
        <v>7</v>
      </c>
      <c r="K20" s="203">
        <v>3</v>
      </c>
      <c r="L20" s="203">
        <v>2</v>
      </c>
      <c r="M20" s="203"/>
      <c r="N20" s="203">
        <v>1</v>
      </c>
      <c r="O20" s="203">
        <v>68</v>
      </c>
      <c r="P20" s="203">
        <v>40</v>
      </c>
      <c r="Q20" s="203">
        <v>28</v>
      </c>
      <c r="R20" s="203">
        <v>108</v>
      </c>
    </row>
    <row r="21" spans="2:18" ht="12.75">
      <c r="B21" s="83" t="s">
        <v>52</v>
      </c>
      <c r="C21" s="72">
        <v>26</v>
      </c>
      <c r="D21" s="72">
        <v>3</v>
      </c>
      <c r="E21" s="83" t="s">
        <v>114</v>
      </c>
      <c r="F21" s="72">
        <v>10</v>
      </c>
      <c r="G21" s="72">
        <v>1</v>
      </c>
      <c r="H21" s="15"/>
      <c r="I21" s="529" t="s">
        <v>135</v>
      </c>
      <c r="J21" s="46">
        <v>6</v>
      </c>
      <c r="K21" s="46">
        <v>2</v>
      </c>
      <c r="L21" s="46">
        <v>2</v>
      </c>
      <c r="M21" s="46"/>
      <c r="N21" s="46"/>
      <c r="O21" s="46">
        <v>50</v>
      </c>
      <c r="P21" s="46">
        <v>22</v>
      </c>
      <c r="Q21" s="46">
        <v>28</v>
      </c>
      <c r="R21" s="46">
        <v>72</v>
      </c>
    </row>
    <row r="22" spans="2:18" ht="12.75">
      <c r="B22" s="83" t="s">
        <v>116</v>
      </c>
      <c r="C22" s="71">
        <v>12</v>
      </c>
      <c r="D22" s="71">
        <v>1</v>
      </c>
      <c r="E22" s="83" t="s">
        <v>135</v>
      </c>
      <c r="F22" s="71">
        <v>24</v>
      </c>
      <c r="G22" s="71">
        <v>3</v>
      </c>
      <c r="I22" s="132" t="s">
        <v>116</v>
      </c>
      <c r="J22" s="46">
        <v>5</v>
      </c>
      <c r="K22" s="46">
        <v>3</v>
      </c>
      <c r="L22" s="46">
        <v>1</v>
      </c>
      <c r="M22" s="46"/>
      <c r="N22" s="46">
        <v>2</v>
      </c>
      <c r="O22" s="46">
        <v>58</v>
      </c>
      <c r="P22" s="46">
        <v>50</v>
      </c>
      <c r="Q22" s="46">
        <v>8</v>
      </c>
      <c r="R22" s="46">
        <v>108</v>
      </c>
    </row>
    <row r="23" spans="2:18" ht="12.75">
      <c r="B23" s="83" t="s">
        <v>136</v>
      </c>
      <c r="C23" s="72">
        <v>4</v>
      </c>
      <c r="D23" s="72">
        <v>1</v>
      </c>
      <c r="E23" s="83" t="s">
        <v>137</v>
      </c>
      <c r="F23" s="72">
        <v>32</v>
      </c>
      <c r="G23" s="72">
        <v>3</v>
      </c>
      <c r="I23" s="132" t="s">
        <v>136</v>
      </c>
      <c r="J23" s="46">
        <v>4</v>
      </c>
      <c r="K23" s="46">
        <v>2</v>
      </c>
      <c r="L23" s="46">
        <v>1</v>
      </c>
      <c r="M23" s="46"/>
      <c r="N23" s="46">
        <v>1</v>
      </c>
      <c r="O23" s="46">
        <v>32</v>
      </c>
      <c r="P23" s="46">
        <v>40</v>
      </c>
      <c r="Q23" s="46">
        <v>-8</v>
      </c>
      <c r="R23" s="46">
        <v>72</v>
      </c>
    </row>
    <row r="24" spans="2:18" ht="12.75">
      <c r="B24" s="83" t="s">
        <v>59</v>
      </c>
      <c r="C24" s="71"/>
      <c r="D24" s="71"/>
      <c r="E24" s="83" t="s">
        <v>39</v>
      </c>
      <c r="F24" s="71"/>
      <c r="G24" s="71"/>
      <c r="I24" s="472" t="s">
        <v>114</v>
      </c>
      <c r="J24" s="238">
        <v>3</v>
      </c>
      <c r="K24" s="238">
        <v>3</v>
      </c>
      <c r="L24" s="238"/>
      <c r="M24" s="238"/>
      <c r="N24" s="238">
        <v>3</v>
      </c>
      <c r="O24" s="238">
        <v>22</v>
      </c>
      <c r="P24" s="238">
        <v>86</v>
      </c>
      <c r="Q24" s="238">
        <v>-64</v>
      </c>
      <c r="R24" s="238">
        <v>108</v>
      </c>
    </row>
    <row r="25" spans="3:18" ht="12.75">
      <c r="C25" s="70"/>
      <c r="D25" s="70"/>
      <c r="I25" s="2" t="s">
        <v>59</v>
      </c>
      <c r="J25" s="203">
        <v>2</v>
      </c>
      <c r="K25" s="203">
        <v>2</v>
      </c>
      <c r="L25" s="203"/>
      <c r="M25" s="203"/>
      <c r="N25" s="203">
        <v>2</v>
      </c>
      <c r="O25" s="203">
        <v>14</v>
      </c>
      <c r="P25" s="203">
        <v>58</v>
      </c>
      <c r="Q25" s="203">
        <v>-44</v>
      </c>
      <c r="R25" s="203">
        <v>72</v>
      </c>
    </row>
    <row r="26" spans="2:18" ht="12.75">
      <c r="B26" s="7" t="s">
        <v>9</v>
      </c>
      <c r="C26" s="68">
        <v>42995</v>
      </c>
      <c r="D26" s="69" t="s">
        <v>25</v>
      </c>
      <c r="E26" s="496" t="s">
        <v>271</v>
      </c>
      <c r="F26" s="476"/>
      <c r="G26" s="423" t="s">
        <v>228</v>
      </c>
      <c r="I26" s="132" t="s">
        <v>39</v>
      </c>
      <c r="J26" s="46"/>
      <c r="K26" s="46"/>
      <c r="L26" s="46"/>
      <c r="M26" s="46"/>
      <c r="N26" s="46"/>
      <c r="O26" s="46"/>
      <c r="P26" s="46"/>
      <c r="Q26" s="46"/>
      <c r="R26" s="46"/>
    </row>
    <row r="27" spans="3:4" ht="12.75">
      <c r="C27" s="70"/>
      <c r="D27" s="70"/>
    </row>
    <row r="28" spans="2:7" ht="12.75">
      <c r="B28" s="5" t="s">
        <v>2</v>
      </c>
      <c r="C28" s="71" t="s">
        <v>3</v>
      </c>
      <c r="D28" s="71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83" t="s">
        <v>114</v>
      </c>
      <c r="C29" s="72"/>
      <c r="D29" s="72"/>
      <c r="E29" s="83" t="s">
        <v>136</v>
      </c>
      <c r="F29" s="72"/>
      <c r="G29" s="72"/>
    </row>
    <row r="30" spans="2:7" ht="12.75">
      <c r="B30" s="83" t="s">
        <v>135</v>
      </c>
      <c r="C30" s="71"/>
      <c r="D30" s="71"/>
      <c r="E30" s="83" t="s">
        <v>52</v>
      </c>
      <c r="F30" s="71"/>
      <c r="G30" s="71"/>
    </row>
    <row r="31" spans="2:7" ht="12.75">
      <c r="B31" s="83" t="s">
        <v>137</v>
      </c>
      <c r="C31" s="72"/>
      <c r="D31" s="72"/>
      <c r="E31" s="83" t="s">
        <v>59</v>
      </c>
      <c r="F31" s="72"/>
      <c r="G31" s="72"/>
    </row>
    <row r="32" spans="2:7" ht="12.75">
      <c r="B32" s="83" t="s">
        <v>116</v>
      </c>
      <c r="C32" s="71"/>
      <c r="D32" s="71"/>
      <c r="E32" s="83" t="s">
        <v>39</v>
      </c>
      <c r="F32" s="71"/>
      <c r="G32" s="71"/>
    </row>
    <row r="33" spans="3:4" ht="12.75">
      <c r="C33" s="70"/>
      <c r="D33" s="70"/>
    </row>
    <row r="34" spans="2:7" ht="12.75">
      <c r="B34" s="7" t="s">
        <v>8</v>
      </c>
      <c r="C34" s="68">
        <v>42995</v>
      </c>
      <c r="D34" s="69" t="s">
        <v>1</v>
      </c>
      <c r="E34" s="496" t="s">
        <v>272</v>
      </c>
      <c r="F34" s="476"/>
      <c r="G34" s="423" t="s">
        <v>228</v>
      </c>
    </row>
    <row r="35" spans="3:4" ht="12.75">
      <c r="C35" s="70"/>
      <c r="D35" s="70"/>
    </row>
    <row r="36" spans="2:7" ht="12.75">
      <c r="B36" s="5" t="s">
        <v>2</v>
      </c>
      <c r="C36" s="71" t="s">
        <v>3</v>
      </c>
      <c r="D36" s="71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83" t="s">
        <v>59</v>
      </c>
      <c r="C37" s="72"/>
      <c r="D37" s="72"/>
      <c r="E37" s="83" t="s">
        <v>114</v>
      </c>
      <c r="F37" s="72"/>
      <c r="G37" s="72"/>
    </row>
    <row r="38" spans="2:7" ht="12.75">
      <c r="B38" s="83" t="s">
        <v>136</v>
      </c>
      <c r="C38" s="71"/>
      <c r="D38" s="71"/>
      <c r="E38" s="83" t="s">
        <v>135</v>
      </c>
      <c r="F38" s="71"/>
      <c r="G38" s="71"/>
    </row>
    <row r="39" spans="2:7" ht="12.75">
      <c r="B39" s="83" t="s">
        <v>52</v>
      </c>
      <c r="C39" s="72"/>
      <c r="D39" s="72"/>
      <c r="E39" s="83" t="s">
        <v>116</v>
      </c>
      <c r="F39" s="72"/>
      <c r="G39" s="72"/>
    </row>
    <row r="40" spans="2:7" ht="12.75">
      <c r="B40" s="83" t="s">
        <v>137</v>
      </c>
      <c r="C40" s="71"/>
      <c r="D40" s="71"/>
      <c r="E40" s="83" t="s">
        <v>39</v>
      </c>
      <c r="F40" s="71"/>
      <c r="G40" s="71"/>
    </row>
    <row r="41" spans="3:4" ht="12.75">
      <c r="C41" s="70"/>
      <c r="D41" s="70"/>
    </row>
    <row r="42" spans="2:7" ht="12.75">
      <c r="B42" s="7" t="s">
        <v>7</v>
      </c>
      <c r="C42" s="68">
        <v>43023</v>
      </c>
      <c r="D42" s="69" t="s">
        <v>25</v>
      </c>
      <c r="E42" s="496" t="s">
        <v>250</v>
      </c>
      <c r="F42" s="476"/>
      <c r="G42" s="423" t="s">
        <v>249</v>
      </c>
    </row>
    <row r="43" spans="3:4" ht="12.75">
      <c r="C43" s="70"/>
      <c r="D43" s="70"/>
    </row>
    <row r="44" spans="2:7" ht="12.75">
      <c r="B44" s="5" t="s">
        <v>2</v>
      </c>
      <c r="C44" s="71" t="s">
        <v>3</v>
      </c>
      <c r="D44" s="71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83" t="s">
        <v>114</v>
      </c>
      <c r="C45" s="72"/>
      <c r="D45" s="72"/>
      <c r="E45" s="83" t="s">
        <v>137</v>
      </c>
      <c r="F45" s="72"/>
      <c r="G45" s="72"/>
    </row>
    <row r="46" spans="2:7" ht="12.75">
      <c r="B46" s="83" t="s">
        <v>135</v>
      </c>
      <c r="C46" s="71"/>
      <c r="D46" s="71"/>
      <c r="E46" s="83" t="s">
        <v>59</v>
      </c>
      <c r="F46" s="71"/>
      <c r="G46" s="71"/>
    </row>
    <row r="47" spans="2:7" ht="12.75">
      <c r="B47" s="83" t="s">
        <v>116</v>
      </c>
      <c r="C47" s="72"/>
      <c r="D47" s="72"/>
      <c r="E47" s="83" t="s">
        <v>136</v>
      </c>
      <c r="F47" s="72"/>
      <c r="G47" s="72"/>
    </row>
    <row r="48" spans="2:7" ht="12.75">
      <c r="B48" s="83" t="s">
        <v>52</v>
      </c>
      <c r="C48" s="71"/>
      <c r="D48" s="71"/>
      <c r="E48" s="83" t="s">
        <v>39</v>
      </c>
      <c r="F48" s="71"/>
      <c r="G48" s="71"/>
    </row>
    <row r="49" spans="3:4" ht="12.75">
      <c r="C49" s="70"/>
      <c r="D49" s="70"/>
    </row>
    <row r="50" spans="2:7" ht="12.75">
      <c r="B50" s="7" t="s">
        <v>6</v>
      </c>
      <c r="C50" s="68">
        <v>43023</v>
      </c>
      <c r="D50" s="69" t="s">
        <v>1</v>
      </c>
      <c r="E50" s="496" t="s">
        <v>187</v>
      </c>
      <c r="F50" s="476"/>
      <c r="G50" s="423" t="s">
        <v>248</v>
      </c>
    </row>
    <row r="51" spans="3:4" ht="12.75">
      <c r="C51" s="70"/>
      <c r="D51" s="70"/>
    </row>
    <row r="52" spans="2:7" ht="12.75">
      <c r="B52" s="5" t="s">
        <v>2</v>
      </c>
      <c r="C52" s="71" t="s">
        <v>3</v>
      </c>
      <c r="D52" s="71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83" t="s">
        <v>52</v>
      </c>
      <c r="C53" s="72"/>
      <c r="D53" s="72"/>
      <c r="E53" s="83" t="s">
        <v>136</v>
      </c>
      <c r="F53" s="72"/>
      <c r="G53" s="72"/>
    </row>
    <row r="54" spans="2:7" ht="12.75">
      <c r="B54" s="83" t="s">
        <v>137</v>
      </c>
      <c r="C54" s="71"/>
      <c r="D54" s="71"/>
      <c r="E54" s="83" t="s">
        <v>135</v>
      </c>
      <c r="F54" s="71"/>
      <c r="G54" s="71"/>
    </row>
    <row r="55" spans="2:7" ht="12.75">
      <c r="B55" s="83" t="s">
        <v>59</v>
      </c>
      <c r="C55" s="72"/>
      <c r="D55" s="72"/>
      <c r="E55" s="83" t="s">
        <v>116</v>
      </c>
      <c r="F55" s="72"/>
      <c r="G55" s="72"/>
    </row>
    <row r="56" spans="2:7" ht="12.75">
      <c r="B56" s="83" t="s">
        <v>114</v>
      </c>
      <c r="C56" s="71"/>
      <c r="D56" s="71"/>
      <c r="E56" s="83" t="s">
        <v>39</v>
      </c>
      <c r="F56" s="71"/>
      <c r="G56" s="71"/>
    </row>
    <row r="70" ht="12.75">
      <c r="L70" s="83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57"/>
  <sheetViews>
    <sheetView zoomScale="110" zoomScaleNormal="110" zoomScalePageLayoutView="0" workbookViewId="0" topLeftCell="A1">
      <selection activeCell="V20" sqref="V20"/>
    </sheetView>
  </sheetViews>
  <sheetFormatPr defaultColWidth="11.421875" defaultRowHeight="12.75"/>
  <cols>
    <col min="1" max="1" width="2.8515625" style="0" customWidth="1"/>
    <col min="2" max="2" width="18.8515625" style="4" customWidth="1"/>
    <col min="3" max="3" width="9.140625" style="4" customWidth="1"/>
    <col min="4" max="4" width="6.7109375" style="4" customWidth="1"/>
    <col min="5" max="5" width="21.8515625" style="4" customWidth="1"/>
    <col min="6" max="6" width="6.421875" style="4" customWidth="1"/>
    <col min="7" max="7" width="12.7109375" style="4" customWidth="1"/>
    <col min="8" max="8" width="10.00390625" style="0" customWidth="1"/>
    <col min="9" max="9" width="20.7109375" style="0" customWidth="1"/>
    <col min="10" max="10" width="7.28125" style="0" customWidth="1"/>
    <col min="11" max="14" width="2.8515625" style="0" customWidth="1"/>
    <col min="15" max="15" width="6.00390625" style="0" customWidth="1"/>
    <col min="16" max="16" width="7.140625" style="0" customWidth="1"/>
    <col min="17" max="18" width="6.140625" style="0" customWidth="1"/>
    <col min="19" max="20" width="2.8515625" style="0" customWidth="1"/>
  </cols>
  <sheetData>
    <row r="1" spans="2:7" ht="13.5" thickBot="1">
      <c r="B1" s="499" t="s">
        <v>51</v>
      </c>
      <c r="C1" s="500"/>
      <c r="D1" s="500"/>
      <c r="E1" s="500"/>
      <c r="F1" s="500"/>
      <c r="G1" s="501"/>
    </row>
    <row r="2" spans="2:7" ht="12.75">
      <c r="B2" s="179" t="s">
        <v>0</v>
      </c>
      <c r="C2" s="180">
        <v>42806</v>
      </c>
      <c r="D2" s="89" t="s">
        <v>1</v>
      </c>
      <c r="E2" s="502" t="s">
        <v>188</v>
      </c>
      <c r="F2" s="503"/>
      <c r="G2" s="430" t="s">
        <v>230</v>
      </c>
    </row>
    <row r="3" spans="2:20" ht="12.75">
      <c r="B3" s="204"/>
      <c r="C3" s="205"/>
      <c r="D3" s="206"/>
      <c r="E3" s="204"/>
      <c r="F3" s="204"/>
      <c r="G3" s="204"/>
      <c r="O3" s="14"/>
      <c r="Q3" s="14"/>
      <c r="S3" s="14"/>
      <c r="T3" s="14"/>
    </row>
    <row r="4" spans="2:21" ht="12.75">
      <c r="B4" s="151" t="s">
        <v>2</v>
      </c>
      <c r="C4" s="152" t="s">
        <v>3</v>
      </c>
      <c r="D4" s="152" t="s">
        <v>4</v>
      </c>
      <c r="E4" s="151" t="s">
        <v>2</v>
      </c>
      <c r="F4" s="151" t="s">
        <v>3</v>
      </c>
      <c r="G4" s="151" t="s">
        <v>4</v>
      </c>
      <c r="H4" s="9"/>
      <c r="I4" s="504" t="s">
        <v>54</v>
      </c>
      <c r="J4" s="504"/>
      <c r="K4" s="154" t="s">
        <v>26</v>
      </c>
      <c r="L4" s="155" t="s">
        <v>27</v>
      </c>
      <c r="M4" s="153" t="s">
        <v>28</v>
      </c>
      <c r="N4" s="155" t="s">
        <v>29</v>
      </c>
      <c r="O4" s="155" t="s">
        <v>30</v>
      </c>
      <c r="P4" s="153" t="s">
        <v>31</v>
      </c>
      <c r="Q4" s="156" t="s">
        <v>32</v>
      </c>
      <c r="R4" s="157" t="s">
        <v>58</v>
      </c>
      <c r="S4" s="153" t="s">
        <v>57</v>
      </c>
      <c r="T4" s="158" t="s">
        <v>29</v>
      </c>
      <c r="U4" s="15"/>
    </row>
    <row r="5" spans="2:20" ht="12.75">
      <c r="B5" s="164" t="s">
        <v>140</v>
      </c>
      <c r="C5" s="150">
        <v>8</v>
      </c>
      <c r="D5" s="150">
        <v>1</v>
      </c>
      <c r="E5" s="164" t="s">
        <v>36</v>
      </c>
      <c r="F5" s="150">
        <v>28</v>
      </c>
      <c r="G5" s="150">
        <v>3</v>
      </c>
      <c r="I5" s="159" t="s">
        <v>12</v>
      </c>
      <c r="J5" s="160" t="s">
        <v>4</v>
      </c>
      <c r="K5" s="161"/>
      <c r="L5" s="162"/>
      <c r="M5" s="162"/>
      <c r="N5" s="162"/>
      <c r="O5" s="162"/>
      <c r="P5" s="162"/>
      <c r="Q5" s="163"/>
      <c r="R5" s="160"/>
      <c r="S5" s="160"/>
      <c r="T5" s="160"/>
    </row>
    <row r="6" spans="2:20" ht="12.75">
      <c r="B6" s="164" t="s">
        <v>239</v>
      </c>
      <c r="C6" s="152">
        <v>14</v>
      </c>
      <c r="D6" s="152">
        <v>1</v>
      </c>
      <c r="E6" s="164" t="s">
        <v>240</v>
      </c>
      <c r="F6" s="152">
        <v>22</v>
      </c>
      <c r="G6" s="152">
        <v>3</v>
      </c>
      <c r="I6" s="164" t="s">
        <v>36</v>
      </c>
      <c r="J6" s="159">
        <f>G5+D13+G21+D29+G37+D45</f>
        <v>7</v>
      </c>
      <c r="K6" s="165">
        <v>3</v>
      </c>
      <c r="L6" s="165">
        <v>2</v>
      </c>
      <c r="M6" s="165"/>
      <c r="N6" s="165">
        <v>1</v>
      </c>
      <c r="O6" s="159">
        <f>F5+C13+F21+C29+F37+C45</f>
        <v>68</v>
      </c>
      <c r="P6" s="159">
        <f>C5+F13+C21+F29+C37+F45</f>
        <v>40</v>
      </c>
      <c r="Q6" s="166">
        <f aca="true" t="shared" si="0" ref="Q6:Q11">O6-P6</f>
        <v>28</v>
      </c>
      <c r="R6" s="159">
        <f aca="true" t="shared" si="1" ref="R6:R11">O6+P6</f>
        <v>108</v>
      </c>
      <c r="S6" s="160"/>
      <c r="T6" s="160"/>
    </row>
    <row r="7" spans="2:20" ht="12.75">
      <c r="B7" s="164" t="s">
        <v>241</v>
      </c>
      <c r="C7" s="150">
        <v>14</v>
      </c>
      <c r="D7" s="150">
        <v>1</v>
      </c>
      <c r="E7" s="164" t="s">
        <v>139</v>
      </c>
      <c r="F7" s="150">
        <v>22</v>
      </c>
      <c r="G7" s="150">
        <v>3</v>
      </c>
      <c r="I7" s="164" t="s">
        <v>140</v>
      </c>
      <c r="J7" s="159">
        <f>D5+G22+D30+G38+D46+G53</f>
        <v>4</v>
      </c>
      <c r="K7" s="167">
        <v>2</v>
      </c>
      <c r="L7" s="167">
        <v>1</v>
      </c>
      <c r="M7" s="168"/>
      <c r="N7" s="167">
        <v>1</v>
      </c>
      <c r="O7" s="159">
        <f>C5+F22+C30+F38+C46+F53</f>
        <v>30</v>
      </c>
      <c r="P7" s="159">
        <f>F5+C22+F30+C38+F46+C53</f>
        <v>42</v>
      </c>
      <c r="Q7" s="166">
        <f t="shared" si="0"/>
        <v>-12</v>
      </c>
      <c r="R7" s="159">
        <f t="shared" si="1"/>
        <v>72</v>
      </c>
      <c r="S7" s="160"/>
      <c r="T7" s="160"/>
    </row>
    <row r="8" spans="2:20" ht="12.75">
      <c r="B8" s="164" t="s">
        <v>138</v>
      </c>
      <c r="C8" s="152"/>
      <c r="D8" s="152"/>
      <c r="E8" s="151" t="s">
        <v>39</v>
      </c>
      <c r="F8" s="152"/>
      <c r="G8" s="152"/>
      <c r="I8" s="164" t="s">
        <v>239</v>
      </c>
      <c r="J8" s="159">
        <f>D6+G13+D22+G39+D47+G54</f>
        <v>3</v>
      </c>
      <c r="K8" s="168">
        <v>3</v>
      </c>
      <c r="L8" s="168"/>
      <c r="M8" s="169"/>
      <c r="N8" s="168">
        <v>3</v>
      </c>
      <c r="O8" s="159">
        <f>C6+F13+C22+F39+C47+F54</f>
        <v>40</v>
      </c>
      <c r="P8" s="159">
        <f>F6+C13+F22+C39+F47+C54</f>
        <v>68</v>
      </c>
      <c r="Q8" s="166">
        <f t="shared" si="0"/>
        <v>-28</v>
      </c>
      <c r="R8" s="159">
        <f t="shared" si="1"/>
        <v>108</v>
      </c>
      <c r="S8" s="160"/>
      <c r="T8" s="160"/>
    </row>
    <row r="9" spans="2:20" ht="12.75">
      <c r="B9" s="182"/>
      <c r="C9" s="183"/>
      <c r="D9" s="183"/>
      <c r="E9" s="182"/>
      <c r="F9" s="182"/>
      <c r="G9" s="182"/>
      <c r="I9" s="164" t="s">
        <v>241</v>
      </c>
      <c r="J9" s="159">
        <f>D7+G14+D21+G30+D39+G55</f>
        <v>5</v>
      </c>
      <c r="K9" s="165">
        <v>3</v>
      </c>
      <c r="L9" s="170">
        <v>1</v>
      </c>
      <c r="M9" s="167"/>
      <c r="N9" s="167">
        <v>2</v>
      </c>
      <c r="O9" s="159">
        <f>C7+F14+C21+F30+C39+F55</f>
        <v>46</v>
      </c>
      <c r="P9" s="159">
        <f>F7+C14+F21+C30+F39+C55</f>
        <v>62</v>
      </c>
      <c r="Q9" s="166">
        <f t="shared" si="0"/>
        <v>-16</v>
      </c>
      <c r="R9" s="159">
        <f t="shared" si="1"/>
        <v>108</v>
      </c>
      <c r="S9" s="160"/>
      <c r="T9" s="160"/>
    </row>
    <row r="10" spans="2:20" ht="12.75">
      <c r="B10" s="179" t="s">
        <v>5</v>
      </c>
      <c r="C10" s="180">
        <v>42834</v>
      </c>
      <c r="D10" s="89" t="s">
        <v>25</v>
      </c>
      <c r="E10" s="497" t="s">
        <v>202</v>
      </c>
      <c r="F10" s="498"/>
      <c r="G10" s="184" t="s">
        <v>221</v>
      </c>
      <c r="I10" s="164" t="s">
        <v>138</v>
      </c>
      <c r="J10" s="159">
        <f>G15+D23+G29+D38+G47+D55</f>
        <v>2</v>
      </c>
      <c r="K10" s="171">
        <v>2</v>
      </c>
      <c r="L10" s="168"/>
      <c r="M10" s="168"/>
      <c r="N10" s="167">
        <v>2</v>
      </c>
      <c r="O10" s="159">
        <f>F15+C23+F29+C38+F47+C55</f>
        <v>18</v>
      </c>
      <c r="P10" s="159">
        <f>C15+F23+C29+F38+C47+F55</f>
        <v>54</v>
      </c>
      <c r="Q10" s="166">
        <f t="shared" si="0"/>
        <v>-36</v>
      </c>
      <c r="R10" s="159">
        <f t="shared" si="1"/>
        <v>72</v>
      </c>
      <c r="S10" s="160"/>
      <c r="T10" s="160"/>
    </row>
    <row r="11" spans="2:20" ht="12.75">
      <c r="B11" s="182"/>
      <c r="C11" s="183"/>
      <c r="D11" s="183"/>
      <c r="E11" s="182"/>
      <c r="F11" s="182"/>
      <c r="G11" s="182"/>
      <c r="I11" s="164" t="s">
        <v>139</v>
      </c>
      <c r="J11" s="159">
        <f>G7+D15+G31+D37+G46+D54</f>
        <v>6</v>
      </c>
      <c r="K11" s="172">
        <v>2</v>
      </c>
      <c r="L11" s="169">
        <v>2</v>
      </c>
      <c r="M11" s="168"/>
      <c r="N11" s="167"/>
      <c r="O11" s="159">
        <f>F7+C15+F31+C37+F46+C54</f>
        <v>52</v>
      </c>
      <c r="P11" s="159">
        <f>C7+F15+C31+F37+C46+F54</f>
        <v>20</v>
      </c>
      <c r="Q11" s="159">
        <f t="shared" si="0"/>
        <v>32</v>
      </c>
      <c r="R11" s="159">
        <f t="shared" si="1"/>
        <v>72</v>
      </c>
      <c r="S11" s="160"/>
      <c r="T11" s="160"/>
    </row>
    <row r="12" spans="2:20" ht="12.75">
      <c r="B12" s="151" t="s">
        <v>2</v>
      </c>
      <c r="C12" s="152" t="s">
        <v>3</v>
      </c>
      <c r="D12" s="152" t="s">
        <v>4</v>
      </c>
      <c r="E12" s="151" t="s">
        <v>2</v>
      </c>
      <c r="F12" s="151" t="s">
        <v>3</v>
      </c>
      <c r="G12" s="151" t="s">
        <v>4</v>
      </c>
      <c r="I12" s="164" t="s">
        <v>240</v>
      </c>
      <c r="J12" s="159">
        <f>G6+D14+G23+D31+G45+D53</f>
        <v>9</v>
      </c>
      <c r="K12" s="165">
        <v>3</v>
      </c>
      <c r="L12" s="167">
        <v>3</v>
      </c>
      <c r="M12" s="168"/>
      <c r="N12" s="167"/>
      <c r="O12" s="159">
        <f>F6+C14+F23+C31+F45+C53</f>
        <v>70</v>
      </c>
      <c r="P12" s="159">
        <f>C6+F14+C23+F31+C45+F53</f>
        <v>38</v>
      </c>
      <c r="Q12" s="159">
        <f>O12-P12</f>
        <v>32</v>
      </c>
      <c r="R12" s="159">
        <f>O12+P12</f>
        <v>108</v>
      </c>
      <c r="S12" s="160"/>
      <c r="T12" s="160"/>
    </row>
    <row r="13" spans="2:20" ht="12.75">
      <c r="B13" s="164" t="s">
        <v>36</v>
      </c>
      <c r="C13" s="150">
        <v>24</v>
      </c>
      <c r="D13" s="150">
        <v>3</v>
      </c>
      <c r="E13" s="164" t="s">
        <v>239</v>
      </c>
      <c r="F13" s="150">
        <v>12</v>
      </c>
      <c r="G13" s="150">
        <v>1</v>
      </c>
      <c r="I13" s="164" t="s">
        <v>39</v>
      </c>
      <c r="J13" s="159"/>
      <c r="K13" s="168"/>
      <c r="L13" s="168"/>
      <c r="M13" s="173"/>
      <c r="N13" s="168"/>
      <c r="O13" s="159"/>
      <c r="P13" s="159"/>
      <c r="Q13" s="159"/>
      <c r="R13" s="160"/>
      <c r="S13" s="160"/>
      <c r="T13" s="160"/>
    </row>
    <row r="14" spans="2:17" ht="12.75">
      <c r="B14" s="164" t="s">
        <v>240</v>
      </c>
      <c r="C14" s="152">
        <v>24</v>
      </c>
      <c r="D14" s="152">
        <v>3</v>
      </c>
      <c r="E14" s="164" t="s">
        <v>241</v>
      </c>
      <c r="F14" s="152">
        <v>12</v>
      </c>
      <c r="G14" s="152">
        <v>1</v>
      </c>
      <c r="L14" s="17"/>
      <c r="M14" s="17"/>
      <c r="N14" s="17"/>
      <c r="Q14" s="17"/>
    </row>
    <row r="15" spans="2:7" ht="12.75">
      <c r="B15" s="164" t="s">
        <v>139</v>
      </c>
      <c r="C15" s="150">
        <v>30</v>
      </c>
      <c r="D15" s="150">
        <v>3</v>
      </c>
      <c r="E15" s="164" t="s">
        <v>138</v>
      </c>
      <c r="F15" s="150">
        <v>6</v>
      </c>
      <c r="G15" s="150">
        <v>1</v>
      </c>
    </row>
    <row r="16" spans="2:9" ht="12.75">
      <c r="B16" s="164" t="s">
        <v>140</v>
      </c>
      <c r="C16" s="152"/>
      <c r="D16" s="152"/>
      <c r="E16" s="164" t="s">
        <v>39</v>
      </c>
      <c r="F16" s="152"/>
      <c r="G16" s="152"/>
      <c r="I16" s="60"/>
    </row>
    <row r="17" spans="2:9" ht="12.75">
      <c r="B17" s="182"/>
      <c r="C17" s="183"/>
      <c r="D17" s="183"/>
      <c r="E17" s="182"/>
      <c r="F17" s="182"/>
      <c r="G17" s="182"/>
      <c r="I17" s="148"/>
    </row>
    <row r="18" spans="2:19" ht="12.75">
      <c r="B18" s="179" t="s">
        <v>10</v>
      </c>
      <c r="C18" s="180">
        <v>42834</v>
      </c>
      <c r="D18" s="89" t="s">
        <v>1</v>
      </c>
      <c r="E18" s="497" t="s">
        <v>189</v>
      </c>
      <c r="F18" s="498"/>
      <c r="G18" s="184" t="s">
        <v>221</v>
      </c>
      <c r="I18" s="250" t="s">
        <v>72</v>
      </c>
      <c r="J18" s="251"/>
      <c r="K18" s="252" t="s">
        <v>26</v>
      </c>
      <c r="L18" s="252" t="s">
        <v>27</v>
      </c>
      <c r="M18" s="252" t="s">
        <v>28</v>
      </c>
      <c r="N18" s="252" t="s">
        <v>29</v>
      </c>
      <c r="O18" s="252" t="s">
        <v>30</v>
      </c>
      <c r="P18" s="252" t="s">
        <v>64</v>
      </c>
      <c r="Q18" s="252" t="s">
        <v>32</v>
      </c>
      <c r="R18" s="253" t="s">
        <v>58</v>
      </c>
      <c r="S18" s="15"/>
    </row>
    <row r="19" spans="2:18" ht="12.75">
      <c r="B19" s="182"/>
      <c r="C19" s="183"/>
      <c r="D19" s="183"/>
      <c r="E19" s="182"/>
      <c r="F19" s="182"/>
      <c r="G19" s="182"/>
      <c r="I19" s="160" t="s">
        <v>12</v>
      </c>
      <c r="J19" s="160" t="s">
        <v>4</v>
      </c>
      <c r="K19" s="160"/>
      <c r="L19" s="254"/>
      <c r="M19" s="160"/>
      <c r="N19" s="160"/>
      <c r="O19" s="160"/>
      <c r="P19" s="255"/>
      <c r="Q19" s="256"/>
      <c r="R19" s="255"/>
    </row>
    <row r="20" spans="2:18" ht="12.75">
      <c r="B20" s="151" t="s">
        <v>2</v>
      </c>
      <c r="C20" s="152" t="s">
        <v>3</v>
      </c>
      <c r="D20" s="152" t="s">
        <v>4</v>
      </c>
      <c r="E20" s="151" t="s">
        <v>2</v>
      </c>
      <c r="F20" s="151" t="s">
        <v>3</v>
      </c>
      <c r="G20" s="151" t="s">
        <v>4</v>
      </c>
      <c r="I20" s="256" t="s">
        <v>240</v>
      </c>
      <c r="J20" s="177">
        <v>9</v>
      </c>
      <c r="K20" s="177">
        <v>3</v>
      </c>
      <c r="L20" s="159">
        <v>3</v>
      </c>
      <c r="M20" s="177"/>
      <c r="N20" s="177"/>
      <c r="O20" s="177">
        <v>70</v>
      </c>
      <c r="P20" s="258">
        <v>38</v>
      </c>
      <c r="Q20" s="177">
        <v>32</v>
      </c>
      <c r="R20" s="258">
        <v>108</v>
      </c>
    </row>
    <row r="21" spans="2:18" ht="12.75">
      <c r="B21" s="164" t="s">
        <v>241</v>
      </c>
      <c r="C21" s="150">
        <v>20</v>
      </c>
      <c r="D21" s="150">
        <v>3</v>
      </c>
      <c r="E21" s="164" t="s">
        <v>36</v>
      </c>
      <c r="F21" s="150">
        <v>16</v>
      </c>
      <c r="G21" s="150">
        <v>1</v>
      </c>
      <c r="H21" s="15"/>
      <c r="I21" s="256" t="s">
        <v>36</v>
      </c>
      <c r="J21" s="177">
        <v>7</v>
      </c>
      <c r="K21" s="177">
        <v>3</v>
      </c>
      <c r="L21" s="177">
        <v>2</v>
      </c>
      <c r="M21" s="177"/>
      <c r="N21" s="177">
        <v>1</v>
      </c>
      <c r="O21" s="177">
        <v>68</v>
      </c>
      <c r="P21" s="258">
        <v>40</v>
      </c>
      <c r="Q21" s="177">
        <v>28</v>
      </c>
      <c r="R21" s="258">
        <v>108</v>
      </c>
    </row>
    <row r="22" spans="2:18" ht="12.75">
      <c r="B22" s="164" t="s">
        <v>239</v>
      </c>
      <c r="C22" s="152">
        <v>14</v>
      </c>
      <c r="D22" s="152">
        <v>1</v>
      </c>
      <c r="E22" s="164" t="s">
        <v>140</v>
      </c>
      <c r="F22" s="152">
        <v>22</v>
      </c>
      <c r="G22" s="152">
        <v>3</v>
      </c>
      <c r="I22" s="257" t="s">
        <v>139</v>
      </c>
      <c r="J22" s="177">
        <v>6</v>
      </c>
      <c r="K22" s="177">
        <v>2</v>
      </c>
      <c r="L22" s="177">
        <v>2</v>
      </c>
      <c r="M22" s="177"/>
      <c r="N22" s="177"/>
      <c r="O22" s="177">
        <v>52</v>
      </c>
      <c r="P22" s="258">
        <v>20</v>
      </c>
      <c r="Q22" s="177">
        <v>32</v>
      </c>
      <c r="R22" s="258">
        <v>72</v>
      </c>
    </row>
    <row r="23" spans="2:18" ht="12.75">
      <c r="B23" s="164" t="s">
        <v>138</v>
      </c>
      <c r="C23" s="150">
        <v>12</v>
      </c>
      <c r="D23" s="150">
        <v>1</v>
      </c>
      <c r="E23" s="164" t="s">
        <v>240</v>
      </c>
      <c r="F23" s="150">
        <v>24</v>
      </c>
      <c r="G23" s="150">
        <v>3</v>
      </c>
      <c r="I23" s="259" t="s">
        <v>241</v>
      </c>
      <c r="J23" s="177">
        <v>5</v>
      </c>
      <c r="K23" s="177">
        <v>3</v>
      </c>
      <c r="L23" s="177">
        <v>1</v>
      </c>
      <c r="M23" s="177"/>
      <c r="N23" s="177">
        <v>2</v>
      </c>
      <c r="O23" s="177">
        <v>46</v>
      </c>
      <c r="P23" s="258">
        <v>62</v>
      </c>
      <c r="Q23" s="177">
        <v>-16</v>
      </c>
      <c r="R23" s="258">
        <v>108</v>
      </c>
    </row>
    <row r="24" spans="2:18" ht="12.75">
      <c r="B24" s="164" t="s">
        <v>139</v>
      </c>
      <c r="C24" s="152"/>
      <c r="D24" s="152"/>
      <c r="E24" s="164" t="s">
        <v>39</v>
      </c>
      <c r="F24" s="152"/>
      <c r="G24" s="152"/>
      <c r="I24" s="256" t="s">
        <v>140</v>
      </c>
      <c r="J24" s="177">
        <v>4</v>
      </c>
      <c r="K24" s="177">
        <v>2</v>
      </c>
      <c r="L24" s="177">
        <v>1</v>
      </c>
      <c r="M24" s="177"/>
      <c r="N24" s="177">
        <v>1</v>
      </c>
      <c r="O24" s="177">
        <v>30</v>
      </c>
      <c r="P24" s="258">
        <v>42</v>
      </c>
      <c r="Q24" s="177">
        <v>-12</v>
      </c>
      <c r="R24" s="258">
        <v>72</v>
      </c>
    </row>
    <row r="25" spans="2:18" ht="12.75">
      <c r="B25" s="182"/>
      <c r="C25" s="183"/>
      <c r="D25" s="183"/>
      <c r="E25" s="182"/>
      <c r="F25" s="182"/>
      <c r="G25" s="182"/>
      <c r="I25" s="256" t="s">
        <v>239</v>
      </c>
      <c r="J25" s="177">
        <v>3</v>
      </c>
      <c r="K25" s="177">
        <v>3</v>
      </c>
      <c r="L25" s="177"/>
      <c r="M25" s="177"/>
      <c r="N25" s="177">
        <v>3</v>
      </c>
      <c r="O25" s="177">
        <v>40</v>
      </c>
      <c r="P25" s="258">
        <v>68</v>
      </c>
      <c r="Q25" s="177">
        <v>-28</v>
      </c>
      <c r="R25" s="258">
        <v>108</v>
      </c>
    </row>
    <row r="26" spans="2:18" ht="12.75">
      <c r="B26" s="179" t="s">
        <v>9</v>
      </c>
      <c r="C26" s="180">
        <v>42995</v>
      </c>
      <c r="D26" s="89" t="s">
        <v>25</v>
      </c>
      <c r="E26" s="497" t="s">
        <v>203</v>
      </c>
      <c r="F26" s="498"/>
      <c r="G26" s="184" t="s">
        <v>231</v>
      </c>
      <c r="I26" s="256" t="s">
        <v>138</v>
      </c>
      <c r="J26" s="177">
        <v>2</v>
      </c>
      <c r="K26" s="177">
        <v>2</v>
      </c>
      <c r="L26" s="177"/>
      <c r="M26" s="177"/>
      <c r="N26" s="177">
        <v>2</v>
      </c>
      <c r="O26" s="177">
        <v>18</v>
      </c>
      <c r="P26" s="258">
        <v>54</v>
      </c>
      <c r="Q26" s="177">
        <v>-36</v>
      </c>
      <c r="R26" s="258">
        <v>72</v>
      </c>
    </row>
    <row r="27" spans="2:18" ht="12.75">
      <c r="B27" s="182"/>
      <c r="C27" s="183"/>
      <c r="D27" s="183"/>
      <c r="E27" s="182"/>
      <c r="F27" s="182"/>
      <c r="G27" s="182"/>
      <c r="I27" s="256" t="s">
        <v>39</v>
      </c>
      <c r="J27" s="177"/>
      <c r="K27" s="177"/>
      <c r="L27" s="177"/>
      <c r="M27" s="177"/>
      <c r="N27" s="177"/>
      <c r="O27" s="177"/>
      <c r="P27" s="258"/>
      <c r="Q27" s="177"/>
      <c r="R27" s="258"/>
    </row>
    <row r="28" spans="2:7" ht="12.75">
      <c r="B28" s="151" t="s">
        <v>2</v>
      </c>
      <c r="C28" s="152" t="s">
        <v>3</v>
      </c>
      <c r="D28" s="152" t="s">
        <v>4</v>
      </c>
      <c r="E28" s="151" t="s">
        <v>2</v>
      </c>
      <c r="F28" s="151" t="s">
        <v>3</v>
      </c>
      <c r="G28" s="151" t="s">
        <v>4</v>
      </c>
    </row>
    <row r="29" spans="2:7" ht="12.75">
      <c r="B29" s="164" t="s">
        <v>36</v>
      </c>
      <c r="C29" s="150"/>
      <c r="D29" s="150"/>
      <c r="E29" s="164" t="s">
        <v>138</v>
      </c>
      <c r="F29" s="150"/>
      <c r="G29" s="150"/>
    </row>
    <row r="30" spans="2:7" ht="12.75">
      <c r="B30" s="164" t="s">
        <v>140</v>
      </c>
      <c r="C30" s="152"/>
      <c r="D30" s="152"/>
      <c r="E30" s="164" t="s">
        <v>241</v>
      </c>
      <c r="F30" s="152"/>
      <c r="G30" s="152"/>
    </row>
    <row r="31" spans="2:7" ht="12.75">
      <c r="B31" s="164" t="s">
        <v>240</v>
      </c>
      <c r="C31" s="150"/>
      <c r="D31" s="150"/>
      <c r="E31" s="164" t="s">
        <v>139</v>
      </c>
      <c r="F31" s="150"/>
      <c r="G31" s="150"/>
    </row>
    <row r="32" spans="2:7" ht="12.75">
      <c r="B32" s="164" t="s">
        <v>239</v>
      </c>
      <c r="C32" s="152"/>
      <c r="D32" s="152"/>
      <c r="E32" s="164" t="s">
        <v>39</v>
      </c>
      <c r="F32" s="152"/>
      <c r="G32" s="152"/>
    </row>
    <row r="33" spans="2:7" ht="12.75">
      <c r="B33" s="182"/>
      <c r="C33" s="183"/>
      <c r="D33" s="183"/>
      <c r="E33" s="182"/>
      <c r="F33" s="182"/>
      <c r="G33" s="182"/>
    </row>
    <row r="34" spans="2:7" ht="12.75">
      <c r="B34" s="179" t="s">
        <v>8</v>
      </c>
      <c r="C34" s="180">
        <v>42995</v>
      </c>
      <c r="D34" s="89" t="s">
        <v>1</v>
      </c>
      <c r="E34" s="497" t="s">
        <v>209</v>
      </c>
      <c r="F34" s="498"/>
      <c r="G34" s="184" t="s">
        <v>231</v>
      </c>
    </row>
    <row r="35" spans="2:7" ht="12.75">
      <c r="B35" s="182"/>
      <c r="C35" s="183"/>
      <c r="D35" s="183"/>
      <c r="E35" s="182"/>
      <c r="F35" s="182"/>
      <c r="G35" s="182"/>
    </row>
    <row r="36" spans="2:7" ht="12.75">
      <c r="B36" s="151" t="s">
        <v>2</v>
      </c>
      <c r="C36" s="152" t="s">
        <v>3</v>
      </c>
      <c r="D36" s="152" t="s">
        <v>4</v>
      </c>
      <c r="E36" s="151" t="s">
        <v>2</v>
      </c>
      <c r="F36" s="151" t="s">
        <v>3</v>
      </c>
      <c r="G36" s="151" t="s">
        <v>4</v>
      </c>
    </row>
    <row r="37" spans="2:7" ht="12.75">
      <c r="B37" s="164" t="s">
        <v>139</v>
      </c>
      <c r="C37" s="150"/>
      <c r="D37" s="150"/>
      <c r="E37" s="164" t="s">
        <v>36</v>
      </c>
      <c r="F37" s="150"/>
      <c r="G37" s="150"/>
    </row>
    <row r="38" spans="2:7" ht="12.75">
      <c r="B38" s="164" t="s">
        <v>138</v>
      </c>
      <c r="C38" s="152"/>
      <c r="D38" s="152"/>
      <c r="E38" s="164" t="s">
        <v>140</v>
      </c>
      <c r="F38" s="152"/>
      <c r="G38" s="152"/>
    </row>
    <row r="39" spans="2:7" ht="12.75">
      <c r="B39" s="164" t="s">
        <v>241</v>
      </c>
      <c r="C39" s="150"/>
      <c r="D39" s="150"/>
      <c r="E39" s="164" t="s">
        <v>239</v>
      </c>
      <c r="F39" s="150"/>
      <c r="G39" s="150"/>
    </row>
    <row r="40" spans="2:7" ht="12.75">
      <c r="B40" s="164" t="s">
        <v>240</v>
      </c>
      <c r="C40" s="152"/>
      <c r="D40" s="152"/>
      <c r="E40" s="164" t="s">
        <v>39</v>
      </c>
      <c r="F40" s="152"/>
      <c r="G40" s="152"/>
    </row>
    <row r="41" spans="2:7" ht="12.75">
      <c r="B41" s="182"/>
      <c r="C41" s="183"/>
      <c r="D41" s="183"/>
      <c r="E41" s="182"/>
      <c r="F41" s="182"/>
      <c r="G41" s="182"/>
    </row>
    <row r="42" spans="2:7" ht="12.75">
      <c r="B42" s="179" t="s">
        <v>7</v>
      </c>
      <c r="C42" s="180">
        <v>43023</v>
      </c>
      <c r="D42" s="89" t="s">
        <v>25</v>
      </c>
      <c r="E42" s="497" t="s">
        <v>204</v>
      </c>
      <c r="F42" s="498"/>
      <c r="G42" s="184" t="s">
        <v>165</v>
      </c>
    </row>
    <row r="43" spans="2:7" ht="12.75">
      <c r="B43" s="182"/>
      <c r="C43" s="183"/>
      <c r="D43" s="183"/>
      <c r="E43" s="182"/>
      <c r="F43" s="182"/>
      <c r="G43" s="182"/>
    </row>
    <row r="44" spans="2:7" ht="12.75">
      <c r="B44" s="151" t="s">
        <v>2</v>
      </c>
      <c r="C44" s="152" t="s">
        <v>3</v>
      </c>
      <c r="D44" s="152" t="s">
        <v>4</v>
      </c>
      <c r="E44" s="151" t="s">
        <v>2</v>
      </c>
      <c r="F44" s="151" t="s">
        <v>3</v>
      </c>
      <c r="G44" s="151" t="s">
        <v>4</v>
      </c>
    </row>
    <row r="45" spans="2:7" ht="12.75">
      <c r="B45" s="164" t="s">
        <v>36</v>
      </c>
      <c r="C45" s="150"/>
      <c r="D45" s="150"/>
      <c r="E45" s="164" t="s">
        <v>240</v>
      </c>
      <c r="F45" s="150"/>
      <c r="G45" s="150"/>
    </row>
    <row r="46" spans="2:7" ht="12.75">
      <c r="B46" s="164" t="s">
        <v>140</v>
      </c>
      <c r="C46" s="152"/>
      <c r="D46" s="152"/>
      <c r="E46" s="164" t="s">
        <v>139</v>
      </c>
      <c r="F46" s="152"/>
      <c r="G46" s="152"/>
    </row>
    <row r="47" spans="2:7" ht="12.75">
      <c r="B47" s="164" t="s">
        <v>239</v>
      </c>
      <c r="C47" s="150"/>
      <c r="D47" s="150"/>
      <c r="E47" s="164" t="s">
        <v>138</v>
      </c>
      <c r="F47" s="150"/>
      <c r="G47" s="150"/>
    </row>
    <row r="48" spans="2:7" ht="12.75">
      <c r="B48" s="164" t="s">
        <v>241</v>
      </c>
      <c r="C48" s="152"/>
      <c r="D48" s="152"/>
      <c r="E48" s="164" t="s">
        <v>39</v>
      </c>
      <c r="F48" s="152"/>
      <c r="G48" s="152"/>
    </row>
    <row r="49" spans="2:7" ht="12.75">
      <c r="B49" s="182"/>
      <c r="C49" s="183"/>
      <c r="D49" s="183"/>
      <c r="E49" s="182"/>
      <c r="F49" s="182"/>
      <c r="G49" s="182"/>
    </row>
    <row r="50" spans="2:7" ht="12.75">
      <c r="B50" s="179" t="s">
        <v>6</v>
      </c>
      <c r="C50" s="180">
        <v>43023</v>
      </c>
      <c r="D50" s="89" t="s">
        <v>1</v>
      </c>
      <c r="E50" s="497" t="s">
        <v>204</v>
      </c>
      <c r="F50" s="498"/>
      <c r="G50" s="184" t="s">
        <v>165</v>
      </c>
    </row>
    <row r="51" spans="2:7" ht="12.75">
      <c r="B51" s="182"/>
      <c r="C51" s="183"/>
      <c r="D51" s="183"/>
      <c r="E51" s="182"/>
      <c r="F51" s="182"/>
      <c r="G51" s="182"/>
    </row>
    <row r="52" spans="2:7" ht="12.75">
      <c r="B52" s="151" t="s">
        <v>2</v>
      </c>
      <c r="C52" s="152" t="s">
        <v>3</v>
      </c>
      <c r="D52" s="152" t="s">
        <v>4</v>
      </c>
      <c r="E52" s="151" t="s">
        <v>2</v>
      </c>
      <c r="F52" s="151" t="s">
        <v>3</v>
      </c>
      <c r="G52" s="151" t="s">
        <v>4</v>
      </c>
    </row>
    <row r="53" spans="2:7" ht="12.75">
      <c r="B53" s="164" t="s">
        <v>240</v>
      </c>
      <c r="C53" s="150"/>
      <c r="D53" s="150"/>
      <c r="E53" s="164" t="s">
        <v>140</v>
      </c>
      <c r="F53" s="150"/>
      <c r="G53" s="150"/>
    </row>
    <row r="54" spans="2:7" ht="12.75">
      <c r="B54" s="164" t="s">
        <v>139</v>
      </c>
      <c r="C54" s="152"/>
      <c r="D54" s="152"/>
      <c r="E54" s="164" t="s">
        <v>239</v>
      </c>
      <c r="F54" s="152"/>
      <c r="G54" s="152"/>
    </row>
    <row r="55" spans="2:7" ht="12.75">
      <c r="B55" s="164" t="s">
        <v>138</v>
      </c>
      <c r="C55" s="150"/>
      <c r="D55" s="150"/>
      <c r="E55" s="164" t="s">
        <v>241</v>
      </c>
      <c r="F55" s="150"/>
      <c r="G55" s="150"/>
    </row>
    <row r="56" spans="2:7" ht="12.75">
      <c r="B56" s="164" t="s">
        <v>36</v>
      </c>
      <c r="C56" s="152"/>
      <c r="D56" s="152"/>
      <c r="E56" s="164" t="s">
        <v>39</v>
      </c>
      <c r="F56" s="152"/>
      <c r="G56" s="152"/>
    </row>
    <row r="57" spans="2:7" ht="12.75">
      <c r="B57" s="182"/>
      <c r="C57" s="182"/>
      <c r="D57" s="182"/>
      <c r="E57" s="182"/>
      <c r="F57" s="182"/>
      <c r="G57" s="182"/>
    </row>
  </sheetData>
  <sheetProtection/>
  <mergeCells count="9">
    <mergeCell ref="E34:F34"/>
    <mergeCell ref="E42:F42"/>
    <mergeCell ref="E50:F50"/>
    <mergeCell ref="B1:G1"/>
    <mergeCell ref="E2:F2"/>
    <mergeCell ref="I4:J4"/>
    <mergeCell ref="E10:F10"/>
    <mergeCell ref="E18:F18"/>
    <mergeCell ref="E26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56"/>
  <sheetViews>
    <sheetView zoomScalePageLayoutView="0" workbookViewId="0" topLeftCell="A1">
      <selection activeCell="V26" sqref="V26"/>
    </sheetView>
  </sheetViews>
  <sheetFormatPr defaultColWidth="11.421875" defaultRowHeight="12.75"/>
  <cols>
    <col min="1" max="1" width="2.8515625" style="0" customWidth="1"/>
    <col min="2" max="2" width="20.57421875" style="4" customWidth="1"/>
    <col min="3" max="3" width="11.00390625" style="4" customWidth="1"/>
    <col min="4" max="4" width="11.421875" style="4" customWidth="1"/>
    <col min="5" max="5" width="20.140625" style="4" customWidth="1"/>
    <col min="6" max="6" width="9.140625" style="4" customWidth="1"/>
    <col min="7" max="7" width="11.421875" style="4" customWidth="1"/>
    <col min="9" max="9" width="20.7109375" style="0" customWidth="1"/>
    <col min="10" max="10" width="6.57421875" style="0" customWidth="1"/>
    <col min="11" max="14" width="2.8515625" style="0" customWidth="1"/>
    <col min="15" max="15" width="6.57421875" style="0" customWidth="1"/>
    <col min="16" max="16" width="7.140625" style="0" customWidth="1"/>
    <col min="17" max="18" width="6.28125" style="0" customWidth="1"/>
    <col min="19" max="20" width="2.8515625" style="0" customWidth="1"/>
  </cols>
  <sheetData>
    <row r="1" spans="2:7" ht="13.5" thickBot="1">
      <c r="B1" s="505" t="s">
        <v>23</v>
      </c>
      <c r="C1" s="506"/>
      <c r="D1" s="506"/>
      <c r="E1" s="506"/>
      <c r="F1" s="506"/>
      <c r="G1" s="507"/>
    </row>
    <row r="2" spans="2:7" ht="12.75">
      <c r="B2" s="7" t="s">
        <v>0</v>
      </c>
      <c r="C2" s="68">
        <v>42806</v>
      </c>
      <c r="D2" s="69" t="s">
        <v>1</v>
      </c>
      <c r="E2" s="509" t="s">
        <v>206</v>
      </c>
      <c r="F2" s="488"/>
      <c r="G2" s="424" t="s">
        <v>223</v>
      </c>
    </row>
    <row r="3" spans="3:14" ht="12.75">
      <c r="C3" s="70"/>
      <c r="D3" s="70"/>
      <c r="L3" s="14"/>
      <c r="M3" s="14"/>
      <c r="N3" s="14"/>
    </row>
    <row r="4" spans="2:20" ht="12.75">
      <c r="B4" s="5" t="s">
        <v>2</v>
      </c>
      <c r="C4" s="71" t="s">
        <v>3</v>
      </c>
      <c r="D4" s="71" t="s">
        <v>4</v>
      </c>
      <c r="E4" s="5" t="s">
        <v>2</v>
      </c>
      <c r="F4" s="5" t="s">
        <v>3</v>
      </c>
      <c r="G4" s="5" t="s">
        <v>4</v>
      </c>
      <c r="I4" s="508" t="s">
        <v>19</v>
      </c>
      <c r="J4" s="508"/>
      <c r="K4" s="286" t="s">
        <v>26</v>
      </c>
      <c r="L4" s="287" t="s">
        <v>27</v>
      </c>
      <c r="M4" s="287" t="s">
        <v>28</v>
      </c>
      <c r="N4" s="287" t="s">
        <v>29</v>
      </c>
      <c r="O4" s="287" t="s">
        <v>30</v>
      </c>
      <c r="P4" s="287" t="s">
        <v>31</v>
      </c>
      <c r="Q4" s="287" t="s">
        <v>32</v>
      </c>
      <c r="R4" s="288" t="s">
        <v>58</v>
      </c>
      <c r="S4" s="289" t="s">
        <v>57</v>
      </c>
      <c r="T4" s="287" t="s">
        <v>29</v>
      </c>
    </row>
    <row r="5" spans="2:20" ht="12.75">
      <c r="B5" s="6" t="s">
        <v>33</v>
      </c>
      <c r="C5" s="72">
        <v>18</v>
      </c>
      <c r="D5" s="72">
        <v>3</v>
      </c>
      <c r="E5" s="6" t="s">
        <v>80</v>
      </c>
      <c r="F5" s="72">
        <v>6</v>
      </c>
      <c r="G5" s="72">
        <v>1</v>
      </c>
      <c r="I5" s="3" t="s">
        <v>12</v>
      </c>
      <c r="J5" s="3" t="s">
        <v>4</v>
      </c>
      <c r="K5" s="22"/>
      <c r="M5" s="18"/>
      <c r="O5" s="18"/>
      <c r="P5" s="18"/>
      <c r="Q5" s="19"/>
      <c r="R5" s="21"/>
      <c r="S5" s="21"/>
      <c r="T5" s="21"/>
    </row>
    <row r="6" spans="2:20" ht="12.75">
      <c r="B6" s="5" t="s">
        <v>109</v>
      </c>
      <c r="C6" s="71">
        <v>18</v>
      </c>
      <c r="D6" s="71">
        <v>3</v>
      </c>
      <c r="E6" s="5" t="s">
        <v>106</v>
      </c>
      <c r="F6" s="71">
        <v>6</v>
      </c>
      <c r="G6" s="71">
        <v>1</v>
      </c>
      <c r="I6" s="83" t="s">
        <v>33</v>
      </c>
      <c r="J6" s="3">
        <f>D5+G16+G22+D30+G37+D46+G54</f>
        <v>7</v>
      </c>
      <c r="K6" s="73">
        <v>3</v>
      </c>
      <c r="L6" s="93">
        <v>2</v>
      </c>
      <c r="M6" s="93"/>
      <c r="N6" s="93">
        <v>1</v>
      </c>
      <c r="O6" s="3">
        <f>C5+F16+F22+C30+F37+C46+F54</f>
        <v>42</v>
      </c>
      <c r="P6" s="3">
        <f>F5+C16+C22+F30+C37+F46+C54</f>
        <v>30</v>
      </c>
      <c r="Q6" s="64">
        <f aca="true" t="shared" si="0" ref="Q6:Q13">O6-P6</f>
        <v>12</v>
      </c>
      <c r="R6" s="3">
        <f aca="true" t="shared" si="1" ref="R6:R13">O6+P6</f>
        <v>72</v>
      </c>
      <c r="S6" s="3"/>
      <c r="T6" s="2"/>
    </row>
    <row r="7" spans="2:20" ht="12.75">
      <c r="B7" s="6" t="s">
        <v>93</v>
      </c>
      <c r="C7" s="72">
        <v>14</v>
      </c>
      <c r="D7" s="72">
        <v>3</v>
      </c>
      <c r="E7" s="6" t="s">
        <v>273</v>
      </c>
      <c r="F7" s="72">
        <v>10</v>
      </c>
      <c r="G7" s="72">
        <v>1</v>
      </c>
      <c r="I7" s="83" t="s">
        <v>109</v>
      </c>
      <c r="J7" s="3">
        <f>D6+G13+D22+G32+G38+D47+G55</f>
        <v>9</v>
      </c>
      <c r="K7" s="67">
        <v>3</v>
      </c>
      <c r="L7" s="87">
        <v>3</v>
      </c>
      <c r="M7" s="87"/>
      <c r="N7" s="87"/>
      <c r="O7" s="147">
        <f>C6+F13+C22+F32+F38+C47+F55</f>
        <v>56</v>
      </c>
      <c r="P7" s="3">
        <f>F6+C13+F22+C32+C38+F47+C55</f>
        <v>16</v>
      </c>
      <c r="Q7" s="64">
        <f t="shared" si="0"/>
        <v>40</v>
      </c>
      <c r="R7" s="3">
        <f t="shared" si="1"/>
        <v>72</v>
      </c>
      <c r="S7" s="2"/>
      <c r="T7" s="2"/>
    </row>
    <row r="8" spans="2:20" ht="12.75">
      <c r="B8" s="5" t="s">
        <v>95</v>
      </c>
      <c r="C8" s="71">
        <v>14</v>
      </c>
      <c r="D8" s="71">
        <v>3</v>
      </c>
      <c r="E8" s="5" t="s">
        <v>244</v>
      </c>
      <c r="F8" s="71">
        <v>10</v>
      </c>
      <c r="G8" s="71">
        <v>1</v>
      </c>
      <c r="I8" s="83" t="s">
        <v>93</v>
      </c>
      <c r="J8" s="3">
        <f>D7+G14+D21+G30+G39+D48+D55</f>
        <v>6</v>
      </c>
      <c r="K8" s="74">
        <v>3</v>
      </c>
      <c r="L8" s="94">
        <v>1</v>
      </c>
      <c r="M8" s="94">
        <v>1</v>
      </c>
      <c r="N8" s="94">
        <v>1</v>
      </c>
      <c r="O8" s="3">
        <f>C7+F14+C21+F30+F39+C48+C55</f>
        <v>36</v>
      </c>
      <c r="P8" s="3">
        <f>F7+C14+F21+C30+C39+F48+F55</f>
        <v>36</v>
      </c>
      <c r="Q8" s="64">
        <f t="shared" si="0"/>
        <v>0</v>
      </c>
      <c r="R8" s="3">
        <f t="shared" si="1"/>
        <v>72</v>
      </c>
      <c r="S8" s="2"/>
      <c r="T8" s="2"/>
    </row>
    <row r="9" spans="3:20" ht="12.75">
      <c r="C9" s="70"/>
      <c r="D9" s="70"/>
      <c r="I9" s="83" t="s">
        <v>94</v>
      </c>
      <c r="J9" s="3">
        <f>D8+G15+D23+G29+D39+G47+D54</f>
        <v>6</v>
      </c>
      <c r="K9" s="67">
        <v>3</v>
      </c>
      <c r="L9" s="87">
        <v>1</v>
      </c>
      <c r="M9" s="87">
        <v>1</v>
      </c>
      <c r="N9" s="87">
        <v>1</v>
      </c>
      <c r="O9" s="3">
        <f>C8+F15+C23+F29+C39+F47+C54</f>
        <v>34</v>
      </c>
      <c r="P9" s="3">
        <f>F8+C15+F23+C29+F39+C47+F54</f>
        <v>38</v>
      </c>
      <c r="Q9" s="64">
        <f t="shared" si="0"/>
        <v>-4</v>
      </c>
      <c r="R9" s="3">
        <f t="shared" si="1"/>
        <v>72</v>
      </c>
      <c r="S9" s="2"/>
      <c r="T9" s="2"/>
    </row>
    <row r="10" spans="2:20" ht="12.75">
      <c r="B10" s="7" t="s">
        <v>5</v>
      </c>
      <c r="C10" s="68">
        <v>42834</v>
      </c>
      <c r="D10" s="69" t="s">
        <v>25</v>
      </c>
      <c r="E10" s="496" t="s">
        <v>207</v>
      </c>
      <c r="F10" s="476"/>
      <c r="G10" s="423" t="s">
        <v>232</v>
      </c>
      <c r="I10" s="83" t="s">
        <v>80</v>
      </c>
      <c r="J10" s="3">
        <f>G5+D13+G21+D29+D40+D45+G53</f>
        <v>5</v>
      </c>
      <c r="K10" s="74">
        <v>3</v>
      </c>
      <c r="L10" s="94">
        <v>1</v>
      </c>
      <c r="M10" s="94"/>
      <c r="N10" s="94">
        <v>2</v>
      </c>
      <c r="O10" s="3">
        <f>F5+C13+F21+C29+C40+C45+F53</f>
        <v>24</v>
      </c>
      <c r="P10" s="3">
        <f>C5+F13+C21+F29+F40+F45+C53</f>
        <v>48</v>
      </c>
      <c r="Q10" s="64">
        <f t="shared" si="0"/>
        <v>-24</v>
      </c>
      <c r="R10" s="3">
        <f t="shared" si="1"/>
        <v>72</v>
      </c>
      <c r="S10" s="2"/>
      <c r="T10" s="2"/>
    </row>
    <row r="11" spans="3:20" ht="12.75">
      <c r="C11" s="70"/>
      <c r="D11" s="70"/>
      <c r="I11" s="83" t="s">
        <v>106</v>
      </c>
      <c r="J11" s="3">
        <f>G6+D14+G23+D31+D37+G45+G56</f>
        <v>5</v>
      </c>
      <c r="K11" s="67">
        <v>3</v>
      </c>
      <c r="L11" s="87"/>
      <c r="M11" s="87">
        <v>2</v>
      </c>
      <c r="N11" s="87">
        <v>1</v>
      </c>
      <c r="O11" s="3">
        <f>F6+C14+F23+C31+C37+F45+F56</f>
        <v>30</v>
      </c>
      <c r="P11" s="3">
        <f>C6+F14+C23+F31+F37+C45+C56</f>
        <v>42</v>
      </c>
      <c r="Q11" s="64">
        <f t="shared" si="0"/>
        <v>-12</v>
      </c>
      <c r="R11" s="3">
        <f t="shared" si="1"/>
        <v>72</v>
      </c>
      <c r="S11" s="2"/>
      <c r="T11" s="2"/>
    </row>
    <row r="12" spans="2:20" ht="12.75">
      <c r="B12" s="5" t="s">
        <v>2</v>
      </c>
      <c r="C12" s="71" t="s">
        <v>3</v>
      </c>
      <c r="D12" s="71" t="s">
        <v>4</v>
      </c>
      <c r="E12" s="5" t="s">
        <v>2</v>
      </c>
      <c r="F12" s="5" t="s">
        <v>3</v>
      </c>
      <c r="G12" s="5" t="s">
        <v>4</v>
      </c>
      <c r="I12" s="82" t="s">
        <v>273</v>
      </c>
      <c r="J12" s="3">
        <f>G7+D15+D24+G31+D38+G46+D53</f>
        <v>5</v>
      </c>
      <c r="K12" s="76">
        <v>3</v>
      </c>
      <c r="L12" s="94">
        <v>1</v>
      </c>
      <c r="M12" s="96"/>
      <c r="N12" s="96">
        <v>2</v>
      </c>
      <c r="O12" s="46">
        <f>F7+C15+C24+F31+C38+F46+C53</f>
        <v>36</v>
      </c>
      <c r="P12" s="46">
        <f>C7+F15+F24+C31+F38+C46+F53</f>
        <v>36</v>
      </c>
      <c r="Q12" s="64">
        <f t="shared" si="0"/>
        <v>0</v>
      </c>
      <c r="R12" s="3">
        <f t="shared" si="1"/>
        <v>72</v>
      </c>
      <c r="S12" s="2"/>
      <c r="T12" s="2"/>
    </row>
    <row r="13" spans="2:20" ht="12.75">
      <c r="B13" s="6" t="s">
        <v>80</v>
      </c>
      <c r="C13" s="72">
        <v>4</v>
      </c>
      <c r="D13" s="72">
        <v>1</v>
      </c>
      <c r="E13" s="6" t="s">
        <v>109</v>
      </c>
      <c r="F13" s="72">
        <v>20</v>
      </c>
      <c r="G13" s="72">
        <v>3</v>
      </c>
      <c r="I13" s="82" t="s">
        <v>244</v>
      </c>
      <c r="J13" s="3">
        <f>G8+D16+G24+D32+G40+G48+C56</f>
        <v>5</v>
      </c>
      <c r="K13" s="80">
        <v>3</v>
      </c>
      <c r="L13" s="88">
        <v>1</v>
      </c>
      <c r="M13" s="95"/>
      <c r="N13" s="79">
        <v>2</v>
      </c>
      <c r="O13" s="41">
        <f>F8+C16+F24+C32+F40+F48+C56</f>
        <v>30</v>
      </c>
      <c r="P13" s="3">
        <f>C8+F16+C24+F32+C40+C48+F56</f>
        <v>42</v>
      </c>
      <c r="Q13" s="64">
        <f t="shared" si="0"/>
        <v>-12</v>
      </c>
      <c r="R13" s="3">
        <f t="shared" si="1"/>
        <v>72</v>
      </c>
      <c r="S13" s="2"/>
      <c r="T13" s="2"/>
    </row>
    <row r="14" spans="2:17" ht="12.75">
      <c r="B14" s="5" t="s">
        <v>106</v>
      </c>
      <c r="C14" s="71">
        <v>12</v>
      </c>
      <c r="D14" s="71">
        <v>2</v>
      </c>
      <c r="E14" s="5" t="s">
        <v>93</v>
      </c>
      <c r="F14" s="71">
        <v>12</v>
      </c>
      <c r="G14" s="71">
        <v>2</v>
      </c>
      <c r="I14" s="65"/>
      <c r="Q14" s="17"/>
    </row>
    <row r="15" spans="2:7" ht="12.75">
      <c r="B15" s="6" t="s">
        <v>273</v>
      </c>
      <c r="C15" s="72">
        <v>16</v>
      </c>
      <c r="D15" s="72">
        <v>3</v>
      </c>
      <c r="E15" s="6" t="s">
        <v>96</v>
      </c>
      <c r="F15" s="72">
        <v>8</v>
      </c>
      <c r="G15" s="72">
        <v>1</v>
      </c>
    </row>
    <row r="16" spans="2:7" ht="12.75">
      <c r="B16" s="5" t="s">
        <v>244</v>
      </c>
      <c r="C16" s="71">
        <v>6</v>
      </c>
      <c r="D16" s="71">
        <v>1</v>
      </c>
      <c r="E16" s="5" t="s">
        <v>33</v>
      </c>
      <c r="F16" s="71">
        <v>18</v>
      </c>
      <c r="G16" s="71">
        <v>3</v>
      </c>
    </row>
    <row r="17" spans="3:18" ht="12.75">
      <c r="C17" s="70"/>
      <c r="D17" s="70"/>
      <c r="I17" s="281" t="s">
        <v>73</v>
      </c>
      <c r="J17" s="282"/>
      <c r="K17" s="283" t="s">
        <v>26</v>
      </c>
      <c r="L17" s="283" t="s">
        <v>27</v>
      </c>
      <c r="M17" s="283" t="s">
        <v>28</v>
      </c>
      <c r="N17" s="283" t="s">
        <v>29</v>
      </c>
      <c r="O17" s="284" t="s">
        <v>30</v>
      </c>
      <c r="P17" s="285" t="s">
        <v>64</v>
      </c>
      <c r="Q17" s="283" t="s">
        <v>32</v>
      </c>
      <c r="R17" s="282" t="s">
        <v>58</v>
      </c>
    </row>
    <row r="18" spans="2:18" ht="12.75">
      <c r="B18" s="7" t="s">
        <v>10</v>
      </c>
      <c r="C18" s="68">
        <v>42834</v>
      </c>
      <c r="D18" s="69" t="s">
        <v>1</v>
      </c>
      <c r="E18" s="496" t="s">
        <v>208</v>
      </c>
      <c r="F18" s="476"/>
      <c r="G18" s="423" t="s">
        <v>232</v>
      </c>
      <c r="I18" s="2" t="s">
        <v>12</v>
      </c>
      <c r="J18" s="19" t="s">
        <v>4</v>
      </c>
      <c r="K18" s="2"/>
      <c r="L18" s="2"/>
      <c r="M18" s="2"/>
      <c r="N18" s="2"/>
      <c r="O18" s="2"/>
      <c r="P18" s="2"/>
      <c r="Q18" s="2"/>
      <c r="R18" s="19"/>
    </row>
    <row r="19" spans="3:18" ht="12.75">
      <c r="C19" s="70"/>
      <c r="D19" s="70"/>
      <c r="I19" s="279" t="s">
        <v>109</v>
      </c>
      <c r="J19" s="203">
        <v>9</v>
      </c>
      <c r="K19" s="3">
        <v>3</v>
      </c>
      <c r="L19" s="3">
        <v>3</v>
      </c>
      <c r="M19" s="3"/>
      <c r="N19" s="3"/>
      <c r="O19" s="3">
        <v>56</v>
      </c>
      <c r="P19" s="3">
        <v>16</v>
      </c>
      <c r="Q19" s="3">
        <v>40</v>
      </c>
      <c r="R19" s="203">
        <v>72</v>
      </c>
    </row>
    <row r="20" spans="2:18" ht="12.75">
      <c r="B20" s="5" t="s">
        <v>2</v>
      </c>
      <c r="C20" s="71" t="s">
        <v>3</v>
      </c>
      <c r="D20" s="71" t="s">
        <v>4</v>
      </c>
      <c r="E20" s="5" t="s">
        <v>2</v>
      </c>
      <c r="F20" s="5" t="s">
        <v>3</v>
      </c>
      <c r="G20" s="5" t="s">
        <v>4</v>
      </c>
      <c r="I20" s="2" t="s">
        <v>33</v>
      </c>
      <c r="J20" s="203">
        <v>7</v>
      </c>
      <c r="K20" s="3">
        <v>3</v>
      </c>
      <c r="L20" s="3">
        <v>2</v>
      </c>
      <c r="M20" s="3"/>
      <c r="N20" s="3">
        <v>1</v>
      </c>
      <c r="O20" s="3">
        <v>42</v>
      </c>
      <c r="P20" s="3">
        <v>30</v>
      </c>
      <c r="Q20" s="3">
        <v>12</v>
      </c>
      <c r="R20" s="203">
        <v>72</v>
      </c>
    </row>
    <row r="21" spans="2:18" ht="12.75">
      <c r="B21" s="6" t="s">
        <v>93</v>
      </c>
      <c r="C21" s="72">
        <v>10</v>
      </c>
      <c r="D21" s="72">
        <v>1</v>
      </c>
      <c r="E21" s="6" t="s">
        <v>80</v>
      </c>
      <c r="F21" s="72">
        <v>14</v>
      </c>
      <c r="G21" s="72">
        <v>3</v>
      </c>
      <c r="I21" s="2" t="s">
        <v>93</v>
      </c>
      <c r="J21" s="203">
        <v>6</v>
      </c>
      <c r="K21" s="3">
        <v>3</v>
      </c>
      <c r="L21" s="3">
        <v>1</v>
      </c>
      <c r="M21" s="3">
        <v>1</v>
      </c>
      <c r="N21" s="3">
        <v>1</v>
      </c>
      <c r="O21" s="280">
        <v>36</v>
      </c>
      <c r="P21" s="3">
        <v>36</v>
      </c>
      <c r="Q21" s="3">
        <v>0</v>
      </c>
      <c r="R21" s="203">
        <v>72</v>
      </c>
    </row>
    <row r="22" spans="2:18" ht="12.75">
      <c r="B22" s="5" t="s">
        <v>109</v>
      </c>
      <c r="C22" s="71">
        <v>18</v>
      </c>
      <c r="D22" s="71">
        <v>3</v>
      </c>
      <c r="E22" s="5" t="s">
        <v>33</v>
      </c>
      <c r="F22" s="71">
        <v>6</v>
      </c>
      <c r="G22" s="71">
        <v>1</v>
      </c>
      <c r="I22" s="2" t="s">
        <v>94</v>
      </c>
      <c r="J22" s="203">
        <v>6</v>
      </c>
      <c r="K22" s="3">
        <v>3</v>
      </c>
      <c r="L22" s="3">
        <v>1</v>
      </c>
      <c r="M22" s="3">
        <v>1</v>
      </c>
      <c r="N22" s="3">
        <v>1</v>
      </c>
      <c r="O22" s="3">
        <v>34</v>
      </c>
      <c r="P22" s="3">
        <v>38</v>
      </c>
      <c r="Q22" s="3">
        <v>-4</v>
      </c>
      <c r="R22" s="203">
        <v>72</v>
      </c>
    </row>
    <row r="23" spans="2:18" ht="12.75">
      <c r="B23" s="6" t="s">
        <v>95</v>
      </c>
      <c r="C23" s="72">
        <v>12</v>
      </c>
      <c r="D23" s="72">
        <v>2</v>
      </c>
      <c r="E23" s="6" t="s">
        <v>106</v>
      </c>
      <c r="F23" s="72">
        <v>12</v>
      </c>
      <c r="G23" s="72">
        <v>2</v>
      </c>
      <c r="I23" s="2" t="s">
        <v>273</v>
      </c>
      <c r="J23" s="203">
        <v>5</v>
      </c>
      <c r="K23" s="3">
        <v>3</v>
      </c>
      <c r="L23" s="3">
        <v>1</v>
      </c>
      <c r="M23" s="3"/>
      <c r="N23" s="3">
        <v>2</v>
      </c>
      <c r="O23" s="3">
        <v>36</v>
      </c>
      <c r="P23" s="3">
        <v>36</v>
      </c>
      <c r="Q23" s="3">
        <v>0</v>
      </c>
      <c r="R23" s="203">
        <v>72</v>
      </c>
    </row>
    <row r="24" spans="2:18" ht="12.75">
      <c r="B24" s="5" t="s">
        <v>273</v>
      </c>
      <c r="C24" s="71">
        <v>10</v>
      </c>
      <c r="D24" s="71">
        <v>1</v>
      </c>
      <c r="E24" s="5" t="s">
        <v>244</v>
      </c>
      <c r="F24" s="71">
        <v>14</v>
      </c>
      <c r="G24" s="71">
        <v>3</v>
      </c>
      <c r="I24" s="2" t="s">
        <v>106</v>
      </c>
      <c r="J24" s="203">
        <v>5</v>
      </c>
      <c r="K24" s="3">
        <v>3</v>
      </c>
      <c r="L24" s="3"/>
      <c r="M24" s="3">
        <v>2</v>
      </c>
      <c r="N24" s="3">
        <v>1</v>
      </c>
      <c r="O24" s="3">
        <v>30</v>
      </c>
      <c r="P24" s="3">
        <v>42</v>
      </c>
      <c r="Q24" s="3">
        <v>-12</v>
      </c>
      <c r="R24" s="203">
        <v>72</v>
      </c>
    </row>
    <row r="25" spans="3:18" ht="12.75">
      <c r="C25" s="70"/>
      <c r="D25" s="70"/>
      <c r="I25" s="2" t="s">
        <v>244</v>
      </c>
      <c r="J25" s="203">
        <v>5</v>
      </c>
      <c r="K25" s="3">
        <v>3</v>
      </c>
      <c r="L25" s="3">
        <v>1</v>
      </c>
      <c r="M25" s="3"/>
      <c r="N25" s="3">
        <v>2</v>
      </c>
      <c r="O25" s="3">
        <v>30</v>
      </c>
      <c r="P25" s="3">
        <v>42</v>
      </c>
      <c r="Q25" s="3">
        <v>-12</v>
      </c>
      <c r="R25" s="203">
        <v>72</v>
      </c>
    </row>
    <row r="26" spans="2:18" ht="12.75">
      <c r="B26" s="7" t="s">
        <v>9</v>
      </c>
      <c r="C26" s="68">
        <v>42995</v>
      </c>
      <c r="D26" s="69" t="s">
        <v>25</v>
      </c>
      <c r="E26" s="496" t="s">
        <v>194</v>
      </c>
      <c r="F26" s="476"/>
      <c r="G26" s="423" t="s">
        <v>223</v>
      </c>
      <c r="I26" s="132" t="s">
        <v>80</v>
      </c>
      <c r="J26" s="46">
        <v>5</v>
      </c>
      <c r="K26" s="43">
        <v>3</v>
      </c>
      <c r="L26" s="43">
        <v>1</v>
      </c>
      <c r="M26" s="43"/>
      <c r="N26" s="43">
        <v>2</v>
      </c>
      <c r="O26" s="43">
        <v>24</v>
      </c>
      <c r="P26" s="43">
        <v>48</v>
      </c>
      <c r="Q26" s="43">
        <v>-24</v>
      </c>
      <c r="R26" s="46">
        <v>72</v>
      </c>
    </row>
    <row r="27" spans="3:4" ht="12.75">
      <c r="C27" s="70"/>
      <c r="D27" s="70"/>
    </row>
    <row r="28" spans="2:7" ht="12.75">
      <c r="B28" s="5" t="s">
        <v>2</v>
      </c>
      <c r="C28" s="71" t="s">
        <v>3</v>
      </c>
      <c r="D28" s="71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">
        <v>80</v>
      </c>
      <c r="C29" s="72"/>
      <c r="D29" s="72"/>
      <c r="E29" s="6" t="s">
        <v>95</v>
      </c>
      <c r="F29" s="72"/>
      <c r="G29" s="72"/>
      <c r="I29" s="226"/>
    </row>
    <row r="30" spans="2:16" ht="12.75">
      <c r="B30" s="5" t="s">
        <v>33</v>
      </c>
      <c r="C30" s="71"/>
      <c r="D30" s="71"/>
      <c r="E30" s="5" t="s">
        <v>93</v>
      </c>
      <c r="F30" s="71"/>
      <c r="G30" s="71"/>
      <c r="I30" s="65"/>
      <c r="L30" s="14"/>
      <c r="M30" s="14"/>
      <c r="N30" s="14"/>
      <c r="O30" s="14"/>
      <c r="P30" s="14"/>
    </row>
    <row r="31" spans="2:17" ht="12.75">
      <c r="B31" s="6" t="s">
        <v>106</v>
      </c>
      <c r="C31" s="72"/>
      <c r="D31" s="72"/>
      <c r="E31" s="6" t="s">
        <v>273</v>
      </c>
      <c r="F31" s="72"/>
      <c r="G31" s="72"/>
      <c r="I31" s="283" t="s">
        <v>61</v>
      </c>
      <c r="J31" s="22" t="s">
        <v>235</v>
      </c>
      <c r="K31" s="17"/>
      <c r="L31" s="33"/>
      <c r="N31" s="19"/>
      <c r="Q31" s="15"/>
    </row>
    <row r="32" spans="2:16" ht="12.75">
      <c r="B32" s="5" t="s">
        <v>244</v>
      </c>
      <c r="C32" s="71"/>
      <c r="D32" s="71"/>
      <c r="E32" s="5" t="s">
        <v>109</v>
      </c>
      <c r="F32" s="71"/>
      <c r="G32" s="71"/>
      <c r="I32" s="2"/>
      <c r="J32" s="16"/>
      <c r="K32" s="17"/>
      <c r="L32" s="17"/>
      <c r="M32" s="17"/>
      <c r="O32" s="17"/>
      <c r="P32" s="17"/>
    </row>
    <row r="33" spans="3:9" ht="12.75">
      <c r="C33" s="70"/>
      <c r="D33" s="70"/>
      <c r="I33" s="2"/>
    </row>
    <row r="34" spans="2:9" ht="12.75">
      <c r="B34" s="7" t="s">
        <v>8</v>
      </c>
      <c r="C34" s="68">
        <v>42995</v>
      </c>
      <c r="D34" s="69" t="s">
        <v>1</v>
      </c>
      <c r="E34" s="496" t="s">
        <v>195</v>
      </c>
      <c r="F34" s="476"/>
      <c r="G34" s="423" t="s">
        <v>223</v>
      </c>
      <c r="I34" s="3"/>
    </row>
    <row r="35" spans="3:9" ht="12.75">
      <c r="C35" s="70"/>
      <c r="D35" s="70"/>
      <c r="I35" s="17"/>
    </row>
    <row r="36" spans="2:7" ht="12.75">
      <c r="B36" s="5" t="s">
        <v>2</v>
      </c>
      <c r="C36" s="71" t="s">
        <v>3</v>
      </c>
      <c r="D36" s="71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" t="s">
        <v>106</v>
      </c>
      <c r="C37" s="72"/>
      <c r="D37" s="72"/>
      <c r="E37" s="6" t="s">
        <v>33</v>
      </c>
      <c r="F37" s="72"/>
      <c r="G37" s="72"/>
    </row>
    <row r="38" spans="2:7" ht="12.75">
      <c r="B38" s="5" t="s">
        <v>273</v>
      </c>
      <c r="C38" s="71"/>
      <c r="D38" s="71"/>
      <c r="E38" s="5" t="s">
        <v>109</v>
      </c>
      <c r="F38" s="71"/>
      <c r="G38" s="71"/>
    </row>
    <row r="39" spans="2:7" ht="12.75">
      <c r="B39" s="6" t="s">
        <v>95</v>
      </c>
      <c r="C39" s="72"/>
      <c r="D39" s="72"/>
      <c r="E39" s="6" t="s">
        <v>93</v>
      </c>
      <c r="F39" s="72"/>
      <c r="G39" s="72"/>
    </row>
    <row r="40" spans="2:7" ht="12.75">
      <c r="B40" s="5" t="s">
        <v>80</v>
      </c>
      <c r="C40" s="71"/>
      <c r="D40" s="71"/>
      <c r="E40" s="5" t="s">
        <v>244</v>
      </c>
      <c r="F40" s="71"/>
      <c r="G40" s="71"/>
    </row>
    <row r="41" spans="3:4" ht="12.75">
      <c r="C41" s="70"/>
      <c r="D41" s="70"/>
    </row>
    <row r="42" spans="2:7" ht="12.75">
      <c r="B42" s="7" t="s">
        <v>7</v>
      </c>
      <c r="C42" s="68">
        <v>43023</v>
      </c>
      <c r="D42" s="69" t="s">
        <v>11</v>
      </c>
      <c r="E42" s="475" t="s">
        <v>211</v>
      </c>
      <c r="F42" s="476"/>
      <c r="G42" s="109" t="s">
        <v>225</v>
      </c>
    </row>
    <row r="43" spans="3:4" ht="12.75">
      <c r="C43" s="70"/>
      <c r="D43" s="70"/>
    </row>
    <row r="44" spans="2:7" ht="12.75">
      <c r="B44" s="5" t="s">
        <v>2</v>
      </c>
      <c r="C44" s="71" t="s">
        <v>3</v>
      </c>
      <c r="D44" s="71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">
        <v>80</v>
      </c>
      <c r="C45" s="72"/>
      <c r="D45" s="72"/>
      <c r="E45" s="6" t="s">
        <v>106</v>
      </c>
      <c r="F45" s="72"/>
      <c r="G45" s="72"/>
    </row>
    <row r="46" spans="2:7" ht="12.75">
      <c r="B46" s="5" t="s">
        <v>33</v>
      </c>
      <c r="C46" s="71"/>
      <c r="D46" s="71"/>
      <c r="E46" s="5" t="s">
        <v>273</v>
      </c>
      <c r="F46" s="71"/>
      <c r="G46" s="71"/>
    </row>
    <row r="47" spans="2:7" ht="12.75">
      <c r="B47" s="6" t="s">
        <v>109</v>
      </c>
      <c r="C47" s="72"/>
      <c r="D47" s="72"/>
      <c r="E47" s="6" t="s">
        <v>95</v>
      </c>
      <c r="F47" s="72"/>
      <c r="G47" s="72"/>
    </row>
    <row r="48" spans="2:7" ht="12.75">
      <c r="B48" s="5" t="s">
        <v>93</v>
      </c>
      <c r="C48" s="71"/>
      <c r="D48" s="71"/>
      <c r="E48" s="5" t="s">
        <v>244</v>
      </c>
      <c r="F48" s="71"/>
      <c r="G48" s="71"/>
    </row>
    <row r="49" spans="3:4" ht="12.75">
      <c r="C49" s="70"/>
      <c r="D49" s="70"/>
    </row>
    <row r="50" spans="2:7" ht="12.75">
      <c r="B50" s="7" t="s">
        <v>6</v>
      </c>
      <c r="C50" s="68">
        <v>43023</v>
      </c>
      <c r="D50" s="69" t="s">
        <v>1</v>
      </c>
      <c r="E50" s="475" t="s">
        <v>211</v>
      </c>
      <c r="F50" s="476"/>
      <c r="G50" s="109" t="s">
        <v>225</v>
      </c>
    </row>
    <row r="51" spans="3:4" ht="12.75">
      <c r="C51" s="70"/>
      <c r="D51" s="70"/>
    </row>
    <row r="52" spans="2:7" ht="12.75">
      <c r="B52" s="5" t="s">
        <v>2</v>
      </c>
      <c r="C52" s="71" t="s">
        <v>3</v>
      </c>
      <c r="D52" s="71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">
        <v>273</v>
      </c>
      <c r="C53" s="72"/>
      <c r="D53" s="72"/>
      <c r="E53" s="6" t="s">
        <v>80</v>
      </c>
      <c r="F53" s="72"/>
      <c r="G53" s="72"/>
    </row>
    <row r="54" spans="2:7" ht="12.75">
      <c r="B54" s="5" t="s">
        <v>95</v>
      </c>
      <c r="C54" s="71"/>
      <c r="D54" s="71"/>
      <c r="E54" s="5" t="s">
        <v>33</v>
      </c>
      <c r="F54" s="71"/>
      <c r="G54" s="71"/>
    </row>
    <row r="55" spans="2:7" ht="12.75">
      <c r="B55" s="6" t="s">
        <v>93</v>
      </c>
      <c r="C55" s="72"/>
      <c r="D55" s="72"/>
      <c r="E55" s="6" t="s">
        <v>109</v>
      </c>
      <c r="F55" s="72"/>
      <c r="G55" s="72"/>
    </row>
    <row r="56" spans="2:7" ht="12.75">
      <c r="B56" s="5" t="s">
        <v>244</v>
      </c>
      <c r="C56" s="71"/>
      <c r="D56" s="71"/>
      <c r="E56" s="5" t="s">
        <v>106</v>
      </c>
      <c r="F56" s="71"/>
      <c r="G56" s="71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T57"/>
  <sheetViews>
    <sheetView tabSelected="1" zoomScalePageLayoutView="0" workbookViewId="0" topLeftCell="B1">
      <selection activeCell="W27" sqref="W27"/>
    </sheetView>
  </sheetViews>
  <sheetFormatPr defaultColWidth="11.421875" defaultRowHeight="12.75"/>
  <cols>
    <col min="1" max="1" width="2.8515625" style="0" hidden="1" customWidth="1"/>
    <col min="2" max="2" width="18.7109375" style="4" customWidth="1"/>
    <col min="3" max="3" width="10.8515625" style="4" customWidth="1"/>
    <col min="4" max="4" width="11.421875" style="4" customWidth="1"/>
    <col min="5" max="5" width="18.7109375" style="4" customWidth="1"/>
    <col min="6" max="6" width="9.00390625" style="4" customWidth="1"/>
    <col min="7" max="7" width="13.57421875" style="4" customWidth="1"/>
    <col min="9" max="9" width="20.7109375" style="0" customWidth="1"/>
    <col min="10" max="10" width="7.28125" style="0" customWidth="1"/>
    <col min="11" max="14" width="2.8515625" style="0" customWidth="1"/>
    <col min="15" max="15" width="6.421875" style="0" customWidth="1"/>
    <col min="16" max="16" width="7.421875" style="0" customWidth="1"/>
    <col min="17" max="17" width="7.140625" style="1" customWidth="1"/>
    <col min="18" max="18" width="6.57421875" style="0" customWidth="1"/>
    <col min="19" max="20" width="2.8515625" style="0" customWidth="1"/>
  </cols>
  <sheetData>
    <row r="1" spans="2:7" ht="13.5" thickBot="1">
      <c r="B1" s="505" t="s">
        <v>24</v>
      </c>
      <c r="C1" s="506"/>
      <c r="D1" s="506"/>
      <c r="E1" s="506"/>
      <c r="F1" s="506"/>
      <c r="G1" s="507"/>
    </row>
    <row r="2" spans="2:7" ht="12.75">
      <c r="B2" s="7" t="s">
        <v>0</v>
      </c>
      <c r="C2" s="68">
        <v>42806</v>
      </c>
      <c r="D2" s="69" t="s">
        <v>1</v>
      </c>
      <c r="E2" s="487" t="s">
        <v>189</v>
      </c>
      <c r="F2" s="488"/>
      <c r="G2" s="424" t="s">
        <v>218</v>
      </c>
    </row>
    <row r="3" spans="3:20" ht="12.75">
      <c r="C3" s="70"/>
      <c r="D3" s="70"/>
      <c r="R3" s="14"/>
      <c r="S3" s="14"/>
      <c r="T3" s="14"/>
    </row>
    <row r="4" spans="2:20" ht="12.75">
      <c r="B4" s="5" t="s">
        <v>2</v>
      </c>
      <c r="C4" s="71" t="s">
        <v>3</v>
      </c>
      <c r="D4" s="71" t="s">
        <v>4</v>
      </c>
      <c r="E4" s="5" t="s">
        <v>2</v>
      </c>
      <c r="F4" s="5" t="s">
        <v>3</v>
      </c>
      <c r="G4" s="5" t="s">
        <v>4</v>
      </c>
      <c r="I4" s="508" t="s">
        <v>38</v>
      </c>
      <c r="J4" s="508"/>
      <c r="K4" s="286" t="s">
        <v>26</v>
      </c>
      <c r="L4" s="287" t="s">
        <v>27</v>
      </c>
      <c r="M4" s="287" t="s">
        <v>28</v>
      </c>
      <c r="N4" s="287" t="s">
        <v>29</v>
      </c>
      <c r="O4" s="287" t="s">
        <v>30</v>
      </c>
      <c r="P4" s="287" t="s">
        <v>31</v>
      </c>
      <c r="Q4" s="287" t="s">
        <v>32</v>
      </c>
      <c r="R4" s="292" t="s">
        <v>58</v>
      </c>
      <c r="S4" s="287" t="s">
        <v>57</v>
      </c>
      <c r="T4" s="293" t="s">
        <v>29</v>
      </c>
    </row>
    <row r="5" spans="2:20" ht="12.75">
      <c r="B5" s="6" t="str">
        <f>I7</f>
        <v>NEUNG-S-BEUVRON</v>
      </c>
      <c r="C5" s="72">
        <v>6</v>
      </c>
      <c r="D5" s="72">
        <v>1</v>
      </c>
      <c r="E5" s="6" t="str">
        <f>I6</f>
        <v>SELLES-S-CHER 2</v>
      </c>
      <c r="F5" s="72">
        <v>18</v>
      </c>
      <c r="G5" s="72">
        <v>3</v>
      </c>
      <c r="I5" s="3" t="s">
        <v>12</v>
      </c>
      <c r="J5" s="3" t="s">
        <v>4</v>
      </c>
      <c r="K5" s="2"/>
      <c r="L5" s="2"/>
      <c r="M5" s="2"/>
      <c r="N5" s="2"/>
      <c r="O5" s="2"/>
      <c r="P5" s="2"/>
      <c r="Q5" s="3"/>
      <c r="R5" s="2"/>
      <c r="S5" s="133"/>
      <c r="T5" s="133"/>
    </row>
    <row r="6" spans="2:20" ht="12.75">
      <c r="B6" s="5" t="str">
        <f>I8</f>
        <v>SALBRIS 2</v>
      </c>
      <c r="C6" s="71">
        <v>8</v>
      </c>
      <c r="D6" s="71">
        <v>1</v>
      </c>
      <c r="E6" s="5" t="str">
        <f>I12</f>
        <v>ST AIGNAN-S-CHER</v>
      </c>
      <c r="F6" s="71">
        <v>16</v>
      </c>
      <c r="G6" s="71">
        <v>3</v>
      </c>
      <c r="I6" s="83" t="s">
        <v>84</v>
      </c>
      <c r="J6" s="3">
        <f>G5+D14+G22+D30+G38+D46+D57</f>
        <v>9</v>
      </c>
      <c r="K6" s="67">
        <v>3</v>
      </c>
      <c r="L6" s="67">
        <v>3</v>
      </c>
      <c r="M6" s="67"/>
      <c r="N6" s="67"/>
      <c r="O6" s="3">
        <f>F5+C14+F22+C30+F38+C46+C57</f>
        <v>56</v>
      </c>
      <c r="P6" s="3">
        <f>C5+F14+C22+F30+C38+F46+F57</f>
        <v>16</v>
      </c>
      <c r="Q6" s="3">
        <f aca="true" t="shared" si="0" ref="Q6:Q12">O6-P6</f>
        <v>40</v>
      </c>
      <c r="R6" s="43">
        <f aca="true" t="shared" si="1" ref="R6:R12">O6+P6</f>
        <v>72</v>
      </c>
      <c r="S6" s="133"/>
      <c r="T6" s="133"/>
    </row>
    <row r="7" spans="2:20" ht="12.75">
      <c r="B7" s="6" t="str">
        <f>I9</f>
        <v>ROMORANTIN 2</v>
      </c>
      <c r="C7" s="72">
        <v>6</v>
      </c>
      <c r="D7" s="72">
        <v>1</v>
      </c>
      <c r="E7" s="6" t="str">
        <f>I11</f>
        <v>LANGON</v>
      </c>
      <c r="F7" s="72">
        <v>18</v>
      </c>
      <c r="G7" s="72">
        <v>3</v>
      </c>
      <c r="I7" s="419" t="s">
        <v>140</v>
      </c>
      <c r="J7" s="3">
        <f>D5+D17+G23+D31+G39+D47+G54</f>
        <v>4</v>
      </c>
      <c r="K7" s="67">
        <v>2</v>
      </c>
      <c r="L7" s="67">
        <v>1</v>
      </c>
      <c r="M7" s="67"/>
      <c r="N7" s="67">
        <v>1</v>
      </c>
      <c r="O7" s="3">
        <f>C5+C17+F23+C31+F39+C47+F54</f>
        <v>20</v>
      </c>
      <c r="P7" s="3">
        <f>F5+F17+C23+F31+C39+F47+C54</f>
        <v>28</v>
      </c>
      <c r="Q7" s="3">
        <f t="shared" si="0"/>
        <v>-8</v>
      </c>
      <c r="R7" s="43">
        <f t="shared" si="1"/>
        <v>48</v>
      </c>
      <c r="S7" s="133"/>
      <c r="T7" s="133"/>
    </row>
    <row r="8" spans="2:20" ht="12.75">
      <c r="B8" s="5" t="str">
        <f>I10</f>
        <v>PRUNIERS</v>
      </c>
      <c r="C8" s="71"/>
      <c r="D8" s="71"/>
      <c r="E8" s="5" t="s">
        <v>39</v>
      </c>
      <c r="F8" s="71"/>
      <c r="G8" s="71"/>
      <c r="I8" s="83" t="s">
        <v>35</v>
      </c>
      <c r="J8" s="3">
        <f>D6+G14+D23+G33+G40+D48+G55</f>
        <v>3</v>
      </c>
      <c r="K8" s="67">
        <v>3</v>
      </c>
      <c r="L8" s="67"/>
      <c r="M8" s="67"/>
      <c r="N8" s="67">
        <v>3</v>
      </c>
      <c r="O8" s="3">
        <f>C6+F14+C23+F33+F40+C48+F55</f>
        <v>24</v>
      </c>
      <c r="P8" s="3">
        <f>F6+C14+F23+C33+C40+F48+C55</f>
        <v>48</v>
      </c>
      <c r="Q8" s="3">
        <f t="shared" si="0"/>
        <v>-24</v>
      </c>
      <c r="R8" s="43">
        <f t="shared" si="1"/>
        <v>72</v>
      </c>
      <c r="S8" s="133"/>
      <c r="T8" s="133"/>
    </row>
    <row r="9" spans="3:20" ht="12.75">
      <c r="C9" s="70"/>
      <c r="D9" s="70"/>
      <c r="I9" s="83" t="s">
        <v>37</v>
      </c>
      <c r="J9" s="3">
        <f>D7+G15+D22+G31+D40+G49+G56</f>
        <v>4</v>
      </c>
      <c r="K9" s="67">
        <v>3</v>
      </c>
      <c r="L9" s="67"/>
      <c r="M9" s="67">
        <v>1</v>
      </c>
      <c r="N9" s="67">
        <v>2</v>
      </c>
      <c r="O9" s="3">
        <f>C7+F15+C22+F31+C40+F49+F56</f>
        <v>22</v>
      </c>
      <c r="P9" s="3">
        <f>F7+C15+F22+C31+F40+C49+C56</f>
        <v>50</v>
      </c>
      <c r="Q9" s="3">
        <f t="shared" si="0"/>
        <v>-28</v>
      </c>
      <c r="R9" s="43">
        <f t="shared" si="1"/>
        <v>72</v>
      </c>
      <c r="S9" s="133"/>
      <c r="T9" s="133"/>
    </row>
    <row r="10" spans="2:20" ht="12.75">
      <c r="B10" s="7" t="s">
        <v>5</v>
      </c>
      <c r="C10" s="68">
        <v>42834</v>
      </c>
      <c r="D10" s="69" t="s">
        <v>25</v>
      </c>
      <c r="E10" s="475" t="s">
        <v>187</v>
      </c>
      <c r="F10" s="476"/>
      <c r="G10" s="423" t="s">
        <v>233</v>
      </c>
      <c r="I10" s="83" t="s">
        <v>36</v>
      </c>
      <c r="J10" s="3">
        <f>D8+G16+D24+G30+D39+G48+D56</f>
        <v>2</v>
      </c>
      <c r="K10" s="67">
        <v>2</v>
      </c>
      <c r="L10" s="67"/>
      <c r="M10" s="67"/>
      <c r="N10" s="67">
        <v>2</v>
      </c>
      <c r="O10" s="3">
        <f>C8+F16+C24+F30+C39+F48+C56</f>
        <v>16</v>
      </c>
      <c r="P10" s="3">
        <f>F8+C16+F24+C30+F39+C48+F56</f>
        <v>32</v>
      </c>
      <c r="Q10" s="3">
        <f t="shared" si="0"/>
        <v>-16</v>
      </c>
      <c r="R10" s="43">
        <f t="shared" si="1"/>
        <v>48</v>
      </c>
      <c r="S10" s="46"/>
      <c r="T10" s="133"/>
    </row>
    <row r="11" spans="3:20" ht="12.75">
      <c r="C11" s="70"/>
      <c r="D11" s="70"/>
      <c r="I11" s="83" t="s">
        <v>56</v>
      </c>
      <c r="J11" s="3">
        <f>G7+D16+G25+G32+D38+G47+D55</f>
        <v>6</v>
      </c>
      <c r="K11" s="67">
        <v>2</v>
      </c>
      <c r="L11" s="67">
        <v>2</v>
      </c>
      <c r="M11" s="67"/>
      <c r="N11" s="67"/>
      <c r="O11" s="3">
        <f>F7+C16+F25+F32+C38+F47+C55</f>
        <v>36</v>
      </c>
      <c r="P11" s="3">
        <f>C7+F16+C25+C32+F38+C47+F55</f>
        <v>12</v>
      </c>
      <c r="Q11" s="3">
        <f t="shared" si="0"/>
        <v>24</v>
      </c>
      <c r="R11" s="43">
        <f t="shared" si="1"/>
        <v>48</v>
      </c>
      <c r="S11" s="133"/>
      <c r="T11" s="133"/>
    </row>
    <row r="12" spans="2:20" ht="15" customHeight="1">
      <c r="B12" s="5" t="s">
        <v>2</v>
      </c>
      <c r="C12" s="71" t="s">
        <v>3</v>
      </c>
      <c r="D12" s="71" t="s">
        <v>4</v>
      </c>
      <c r="E12" s="5" t="s">
        <v>2</v>
      </c>
      <c r="F12" s="5" t="s">
        <v>3</v>
      </c>
      <c r="G12" s="5" t="s">
        <v>4</v>
      </c>
      <c r="I12" s="82" t="s">
        <v>136</v>
      </c>
      <c r="J12" s="3">
        <f>G6+D15+G24+D32+D41+G46+D54</f>
        <v>8</v>
      </c>
      <c r="K12" s="67">
        <v>3</v>
      </c>
      <c r="L12" s="67">
        <v>2</v>
      </c>
      <c r="M12" s="88">
        <v>1</v>
      </c>
      <c r="N12" s="67"/>
      <c r="O12" s="3">
        <f>F6+C15+F24+C32+C41+F46+C54</f>
        <v>42</v>
      </c>
      <c r="P12" s="3">
        <f>C6+F15+C24+F32+F41+C46+F54</f>
        <v>30</v>
      </c>
      <c r="Q12" s="3">
        <f t="shared" si="0"/>
        <v>12</v>
      </c>
      <c r="R12" s="238">
        <f t="shared" si="1"/>
        <v>72</v>
      </c>
      <c r="S12" s="133"/>
      <c r="T12" s="133"/>
    </row>
    <row r="13" spans="2:20" ht="12.75" hidden="1">
      <c r="B13" s="6" t="str">
        <f>I8</f>
        <v>SALBRIS 2</v>
      </c>
      <c r="C13" s="72"/>
      <c r="D13" s="72"/>
      <c r="E13" s="6" t="str">
        <f>I6</f>
        <v>SELLES-S-CHER 2</v>
      </c>
      <c r="F13" s="72"/>
      <c r="G13" s="72"/>
      <c r="I13" s="82"/>
      <c r="J13" s="2"/>
      <c r="K13" s="67"/>
      <c r="L13" s="88"/>
      <c r="M13" s="88"/>
      <c r="N13" s="88"/>
      <c r="O13" s="2"/>
      <c r="P13" s="2"/>
      <c r="Q13" s="3"/>
      <c r="R13" s="20"/>
      <c r="T13" s="20"/>
    </row>
    <row r="14" spans="2:20" ht="12.75">
      <c r="B14" s="322" t="str">
        <f>I6</f>
        <v>SELLES-S-CHER 2</v>
      </c>
      <c r="C14" s="318">
        <v>18</v>
      </c>
      <c r="D14" s="318">
        <v>3</v>
      </c>
      <c r="E14" s="322" t="str">
        <f>I8</f>
        <v>SALBRIS 2</v>
      </c>
      <c r="F14" s="318">
        <v>6</v>
      </c>
      <c r="G14" s="318">
        <v>1</v>
      </c>
      <c r="I14" s="419" t="s">
        <v>39</v>
      </c>
      <c r="J14" s="1">
        <f>G8+G17+C25+C33+F41+C49+F57</f>
        <v>0</v>
      </c>
      <c r="K14" s="3"/>
      <c r="L14" s="3"/>
      <c r="M14" s="3"/>
      <c r="N14" s="2"/>
      <c r="O14" s="3">
        <f>F8+F17+C25+C33+F41+C49+F57</f>
        <v>0</v>
      </c>
      <c r="P14" s="235">
        <f>C8+C17+F25+F33+C41+F49+C57</f>
        <v>0</v>
      </c>
      <c r="Q14" s="3">
        <f>O14-P14</f>
        <v>0</v>
      </c>
      <c r="R14" s="235">
        <f>O14+P14</f>
        <v>0</v>
      </c>
      <c r="S14" s="43"/>
      <c r="T14" s="132"/>
    </row>
    <row r="15" spans="2:16" ht="12.75">
      <c r="B15" s="120" t="str">
        <f>I12</f>
        <v>ST AIGNAN-S-CHER</v>
      </c>
      <c r="C15" s="121">
        <v>12</v>
      </c>
      <c r="D15" s="121">
        <v>2</v>
      </c>
      <c r="E15" s="120" t="str">
        <f>I9</f>
        <v>ROMORANTIN 2</v>
      </c>
      <c r="F15" s="121">
        <v>12</v>
      </c>
      <c r="G15" s="121">
        <v>2</v>
      </c>
      <c r="I15" s="420"/>
      <c r="J15" s="17"/>
      <c r="K15" s="1"/>
      <c r="N15" s="17"/>
      <c r="O15" s="33"/>
      <c r="P15" s="17"/>
    </row>
    <row r="16" spans="2:15" ht="12.75">
      <c r="B16" s="322" t="str">
        <f>I11</f>
        <v>LANGON</v>
      </c>
      <c r="C16" s="318">
        <v>18</v>
      </c>
      <c r="D16" s="318">
        <v>3</v>
      </c>
      <c r="E16" s="322" t="str">
        <f>I10</f>
        <v>PRUNIERS</v>
      </c>
      <c r="F16" s="318">
        <v>6</v>
      </c>
      <c r="G16" s="318">
        <v>1</v>
      </c>
      <c r="O16" s="33"/>
    </row>
    <row r="17" spans="2:7" ht="12.75">
      <c r="B17" s="410" t="str">
        <f>I7</f>
        <v>NEUNG-S-BEUVRON</v>
      </c>
      <c r="C17" s="121"/>
      <c r="D17" s="121"/>
      <c r="E17" s="120" t="s">
        <v>39</v>
      </c>
      <c r="F17" s="121"/>
      <c r="G17" s="409"/>
    </row>
    <row r="18" spans="2:18" ht="12.75">
      <c r="B18" s="48"/>
      <c r="C18" s="70"/>
      <c r="D18" s="70"/>
      <c r="I18" s="281" t="s">
        <v>74</v>
      </c>
      <c r="J18" s="282"/>
      <c r="K18" s="282" t="s">
        <v>26</v>
      </c>
      <c r="L18" s="282" t="s">
        <v>27</v>
      </c>
      <c r="M18" s="282" t="s">
        <v>28</v>
      </c>
      <c r="N18" s="282" t="s">
        <v>29</v>
      </c>
      <c r="O18" s="282" t="s">
        <v>30</v>
      </c>
      <c r="P18" s="290" t="s">
        <v>64</v>
      </c>
      <c r="Q18" s="291" t="s">
        <v>32</v>
      </c>
      <c r="R18" s="282" t="s">
        <v>58</v>
      </c>
    </row>
    <row r="19" spans="2:18" ht="12.75">
      <c r="B19" s="7" t="s">
        <v>10</v>
      </c>
      <c r="C19" s="68">
        <v>42834</v>
      </c>
      <c r="D19" s="69" t="s">
        <v>1</v>
      </c>
      <c r="E19" s="475" t="s">
        <v>187</v>
      </c>
      <c r="F19" s="476"/>
      <c r="G19" s="423" t="s">
        <v>233</v>
      </c>
      <c r="I19" s="2" t="s">
        <v>12</v>
      </c>
      <c r="J19" s="19" t="s">
        <v>4</v>
      </c>
      <c r="K19" s="19"/>
      <c r="L19" s="19"/>
      <c r="M19" s="19"/>
      <c r="N19" s="19"/>
      <c r="O19" s="19"/>
      <c r="P19" s="19"/>
      <c r="Q19" s="203"/>
      <c r="R19" s="19"/>
    </row>
    <row r="20" spans="3:18" ht="12.75">
      <c r="C20" s="70"/>
      <c r="D20" s="70"/>
      <c r="H20" s="33"/>
      <c r="I20" s="260" t="s">
        <v>84</v>
      </c>
      <c r="J20" s="203">
        <v>9</v>
      </c>
      <c r="K20" s="203">
        <v>3</v>
      </c>
      <c r="L20" s="203">
        <v>3</v>
      </c>
      <c r="M20" s="203"/>
      <c r="N20" s="203"/>
      <c r="O20" s="203">
        <v>56</v>
      </c>
      <c r="P20" s="203">
        <v>16</v>
      </c>
      <c r="Q20" s="203">
        <v>40</v>
      </c>
      <c r="R20" s="203">
        <v>72</v>
      </c>
    </row>
    <row r="21" spans="2:18" ht="12.75">
      <c r="B21" s="5" t="s">
        <v>2</v>
      </c>
      <c r="C21" s="71" t="s">
        <v>3</v>
      </c>
      <c r="D21" s="71" t="s">
        <v>4</v>
      </c>
      <c r="E21" s="5" t="s">
        <v>2</v>
      </c>
      <c r="F21" s="5" t="s">
        <v>3</v>
      </c>
      <c r="G21" s="5" t="s">
        <v>4</v>
      </c>
      <c r="I21" s="2" t="s">
        <v>136</v>
      </c>
      <c r="J21" s="203">
        <v>8</v>
      </c>
      <c r="K21" s="203">
        <v>3</v>
      </c>
      <c r="L21" s="203">
        <v>2</v>
      </c>
      <c r="M21" s="203">
        <v>1</v>
      </c>
      <c r="N21" s="203"/>
      <c r="O21" s="203">
        <v>42</v>
      </c>
      <c r="P21" s="203">
        <v>30</v>
      </c>
      <c r="Q21" s="203">
        <v>12</v>
      </c>
      <c r="R21" s="203">
        <v>72</v>
      </c>
    </row>
    <row r="22" spans="2:18" ht="12.75">
      <c r="B22" s="6" t="str">
        <f>I9</f>
        <v>ROMORANTIN 2</v>
      </c>
      <c r="C22" s="72">
        <v>4</v>
      </c>
      <c r="D22" s="72">
        <v>1</v>
      </c>
      <c r="E22" s="6" t="str">
        <f>I6</f>
        <v>SELLES-S-CHER 2</v>
      </c>
      <c r="F22" s="72">
        <v>20</v>
      </c>
      <c r="G22" s="72">
        <v>3</v>
      </c>
      <c r="I22" s="2" t="s">
        <v>56</v>
      </c>
      <c r="J22" s="203">
        <v>6</v>
      </c>
      <c r="K22" s="203">
        <v>2</v>
      </c>
      <c r="L22" s="203">
        <v>2</v>
      </c>
      <c r="M22" s="203"/>
      <c r="N22" s="203"/>
      <c r="O22" s="203">
        <v>36</v>
      </c>
      <c r="P22" s="203">
        <v>12</v>
      </c>
      <c r="Q22" s="203">
        <v>24</v>
      </c>
      <c r="R22" s="203">
        <v>48</v>
      </c>
    </row>
    <row r="23" spans="2:18" ht="12.75">
      <c r="B23" s="5" t="str">
        <f>I8</f>
        <v>SALBRIS 2</v>
      </c>
      <c r="C23" s="71">
        <v>10</v>
      </c>
      <c r="D23" s="71">
        <v>1</v>
      </c>
      <c r="E23" s="5" t="str">
        <f>I7</f>
        <v>NEUNG-S-BEUVRON</v>
      </c>
      <c r="F23" s="71">
        <v>14</v>
      </c>
      <c r="G23" s="71">
        <v>3</v>
      </c>
      <c r="I23" s="2" t="s">
        <v>140</v>
      </c>
      <c r="J23" s="203">
        <v>4</v>
      </c>
      <c r="K23" s="203">
        <v>2</v>
      </c>
      <c r="L23" s="203">
        <v>1</v>
      </c>
      <c r="M23" s="203"/>
      <c r="N23" s="203">
        <v>1</v>
      </c>
      <c r="O23" s="203">
        <v>20</v>
      </c>
      <c r="P23" s="203">
        <v>28</v>
      </c>
      <c r="Q23" s="203">
        <v>-8</v>
      </c>
      <c r="R23" s="203">
        <v>48</v>
      </c>
    </row>
    <row r="24" spans="2:18" ht="12.75">
      <c r="B24" s="6" t="str">
        <f>I10</f>
        <v>PRUNIERS</v>
      </c>
      <c r="C24" s="72">
        <v>10</v>
      </c>
      <c r="D24" s="72">
        <v>1</v>
      </c>
      <c r="E24" s="6" t="str">
        <f>I12</f>
        <v>ST AIGNAN-S-CHER</v>
      </c>
      <c r="F24" s="72">
        <v>14</v>
      </c>
      <c r="G24" s="72">
        <v>3</v>
      </c>
      <c r="I24" s="2" t="s">
        <v>37</v>
      </c>
      <c r="J24" s="203">
        <v>4</v>
      </c>
      <c r="K24" s="203">
        <v>3</v>
      </c>
      <c r="L24" s="203"/>
      <c r="M24" s="203">
        <v>1</v>
      </c>
      <c r="N24" s="203">
        <v>2</v>
      </c>
      <c r="O24" s="203">
        <v>22</v>
      </c>
      <c r="P24" s="203">
        <v>50</v>
      </c>
      <c r="Q24" s="203">
        <v>-28</v>
      </c>
      <c r="R24" s="203">
        <v>72</v>
      </c>
    </row>
    <row r="25" spans="2:18" ht="12.75">
      <c r="B25" s="5" t="s">
        <v>56</v>
      </c>
      <c r="C25" s="71"/>
      <c r="D25" s="71"/>
      <c r="E25" s="5" t="s">
        <v>39</v>
      </c>
      <c r="F25" s="71"/>
      <c r="G25" s="71"/>
      <c r="I25" s="2" t="s">
        <v>35</v>
      </c>
      <c r="J25" s="203">
        <v>3</v>
      </c>
      <c r="K25" s="203">
        <v>3</v>
      </c>
      <c r="L25" s="203"/>
      <c r="M25" s="203"/>
      <c r="N25" s="203">
        <v>3</v>
      </c>
      <c r="O25" s="203">
        <v>24</v>
      </c>
      <c r="P25" s="203">
        <v>48</v>
      </c>
      <c r="Q25" s="203">
        <v>-24</v>
      </c>
      <c r="R25" s="203">
        <v>72</v>
      </c>
    </row>
    <row r="26" spans="3:18" ht="12.75">
      <c r="C26" s="70"/>
      <c r="D26" s="70"/>
      <c r="I26" s="2" t="s">
        <v>36</v>
      </c>
      <c r="J26" s="203">
        <v>2</v>
      </c>
      <c r="K26" s="203">
        <v>2</v>
      </c>
      <c r="L26" s="203"/>
      <c r="M26" s="203"/>
      <c r="N26" s="203">
        <v>2</v>
      </c>
      <c r="O26" s="203">
        <v>16</v>
      </c>
      <c r="P26" s="203">
        <v>32</v>
      </c>
      <c r="Q26" s="203">
        <v>-16</v>
      </c>
      <c r="R26" s="203">
        <v>48</v>
      </c>
    </row>
    <row r="27" spans="2:18" ht="12.75">
      <c r="B27" s="7" t="s">
        <v>9</v>
      </c>
      <c r="C27" s="68">
        <v>42995</v>
      </c>
      <c r="D27" s="69" t="s">
        <v>25</v>
      </c>
      <c r="E27" s="475" t="s">
        <v>203</v>
      </c>
      <c r="F27" s="476"/>
      <c r="G27" s="423" t="s">
        <v>231</v>
      </c>
      <c r="I27" s="132" t="s">
        <v>39</v>
      </c>
      <c r="J27" s="46">
        <v>0</v>
      </c>
      <c r="K27" s="46"/>
      <c r="L27" s="46"/>
      <c r="M27" s="46"/>
      <c r="N27" s="46"/>
      <c r="O27" s="46">
        <v>0</v>
      </c>
      <c r="P27" s="46">
        <v>0</v>
      </c>
      <c r="Q27" s="46">
        <v>0</v>
      </c>
      <c r="R27" s="46">
        <v>0</v>
      </c>
    </row>
    <row r="28" spans="3:19" ht="12.75">
      <c r="C28" s="70"/>
      <c r="D28" s="70"/>
      <c r="I28" s="16"/>
      <c r="J28" s="45"/>
      <c r="K28" s="41"/>
      <c r="L28" s="41"/>
      <c r="M28" s="41"/>
      <c r="N28" s="41"/>
      <c r="O28" s="45"/>
      <c r="P28" s="41"/>
      <c r="Q28" s="3"/>
      <c r="R28" s="8"/>
      <c r="S28" s="15"/>
    </row>
    <row r="29" spans="2:18" ht="12.75">
      <c r="B29" s="5" t="s">
        <v>2</v>
      </c>
      <c r="C29" s="71" t="s">
        <v>3</v>
      </c>
      <c r="D29" s="71" t="s">
        <v>4</v>
      </c>
      <c r="E29" s="5" t="s">
        <v>2</v>
      </c>
      <c r="F29" s="5" t="s">
        <v>3</v>
      </c>
      <c r="G29" s="5" t="s">
        <v>4</v>
      </c>
      <c r="I29" s="17"/>
      <c r="J29" s="17"/>
      <c r="O29" s="17"/>
      <c r="R29" s="17"/>
    </row>
    <row r="30" spans="2:7" ht="12.75">
      <c r="B30" s="6" t="str">
        <f>I6</f>
        <v>SELLES-S-CHER 2</v>
      </c>
      <c r="C30" s="72"/>
      <c r="D30" s="72"/>
      <c r="E30" s="6" t="str">
        <f>I10</f>
        <v>PRUNIERS</v>
      </c>
      <c r="F30" s="72"/>
      <c r="G30" s="72"/>
    </row>
    <row r="31" spans="2:7" ht="12.75">
      <c r="B31" s="5" t="str">
        <f>I7</f>
        <v>NEUNG-S-BEUVRON</v>
      </c>
      <c r="C31" s="71"/>
      <c r="D31" s="71"/>
      <c r="E31" s="5" t="str">
        <f>I9</f>
        <v>ROMORANTIN 2</v>
      </c>
      <c r="F31" s="71"/>
      <c r="G31" s="71"/>
    </row>
    <row r="32" spans="2:9" ht="12.75">
      <c r="B32" s="6" t="str">
        <f>I12</f>
        <v>ST AIGNAN-S-CHER</v>
      </c>
      <c r="C32" s="72"/>
      <c r="D32" s="72"/>
      <c r="E32" s="6" t="str">
        <f>I11</f>
        <v>LANGON</v>
      </c>
      <c r="F32" s="72"/>
      <c r="G32" s="72"/>
      <c r="I32" s="225"/>
    </row>
    <row r="33" spans="2:16" ht="12.75">
      <c r="B33" s="5" t="s">
        <v>35</v>
      </c>
      <c r="C33" s="71"/>
      <c r="D33" s="71"/>
      <c r="E33" s="5" t="s">
        <v>39</v>
      </c>
      <c r="F33" s="71"/>
      <c r="G33" s="71"/>
      <c r="I33" s="14"/>
      <c r="L33" s="14"/>
      <c r="P33" s="14"/>
    </row>
    <row r="34" spans="3:16" ht="12.75">
      <c r="C34" s="70"/>
      <c r="D34" s="70"/>
      <c r="I34" s="294" t="s">
        <v>61</v>
      </c>
      <c r="J34" s="22" t="s">
        <v>234</v>
      </c>
      <c r="K34" s="17"/>
      <c r="M34" s="17"/>
      <c r="N34" s="16"/>
      <c r="O34" s="17"/>
      <c r="P34" s="134"/>
    </row>
    <row r="35" spans="2:16" ht="12.75">
      <c r="B35" s="7" t="s">
        <v>8</v>
      </c>
      <c r="C35" s="68">
        <v>42995</v>
      </c>
      <c r="D35" s="69" t="s">
        <v>1</v>
      </c>
      <c r="E35" s="475" t="s">
        <v>203</v>
      </c>
      <c r="F35" s="476"/>
      <c r="G35" s="423" t="s">
        <v>231</v>
      </c>
      <c r="I35" s="2"/>
      <c r="J35" s="16"/>
      <c r="K35" s="17"/>
      <c r="L35" s="17"/>
      <c r="M35" s="17"/>
      <c r="N35" s="17"/>
      <c r="O35" s="17"/>
      <c r="P35" s="17"/>
    </row>
    <row r="36" spans="3:10" ht="12.75">
      <c r="C36" s="70"/>
      <c r="D36" s="70"/>
      <c r="I36" s="63"/>
      <c r="J36" s="15"/>
    </row>
    <row r="37" spans="2:7" ht="12.75">
      <c r="B37" s="5" t="s">
        <v>2</v>
      </c>
      <c r="C37" s="71" t="s">
        <v>3</v>
      </c>
      <c r="D37" s="71" t="s">
        <v>4</v>
      </c>
      <c r="E37" s="5" t="s">
        <v>2</v>
      </c>
      <c r="F37" s="5" t="s">
        <v>3</v>
      </c>
      <c r="G37" s="5" t="s">
        <v>4</v>
      </c>
    </row>
    <row r="38" spans="2:7" ht="12.75">
      <c r="B38" s="6" t="str">
        <f>I11</f>
        <v>LANGON</v>
      </c>
      <c r="C38" s="72"/>
      <c r="D38" s="72"/>
      <c r="E38" s="6" t="str">
        <f>I6</f>
        <v>SELLES-S-CHER 2</v>
      </c>
      <c r="F38" s="72"/>
      <c r="G38" s="72"/>
    </row>
    <row r="39" spans="2:7" ht="12.75">
      <c r="B39" s="5" t="str">
        <f>I10</f>
        <v>PRUNIERS</v>
      </c>
      <c r="C39" s="71"/>
      <c r="D39" s="71"/>
      <c r="E39" s="5" t="str">
        <f>I7</f>
        <v>NEUNG-S-BEUVRON</v>
      </c>
      <c r="F39" s="71"/>
      <c r="G39" s="71"/>
    </row>
    <row r="40" spans="2:7" ht="12.75">
      <c r="B40" s="6" t="str">
        <f>I9</f>
        <v>ROMORANTIN 2</v>
      </c>
      <c r="C40" s="72"/>
      <c r="D40" s="72"/>
      <c r="E40" s="6" t="str">
        <f>I8</f>
        <v>SALBRIS 2</v>
      </c>
      <c r="F40" s="72"/>
      <c r="G40" s="72"/>
    </row>
    <row r="41" spans="2:7" ht="12.75">
      <c r="B41" s="5" t="str">
        <f>I12</f>
        <v>ST AIGNAN-S-CHER</v>
      </c>
      <c r="C41" s="71"/>
      <c r="D41" s="71"/>
      <c r="E41" s="5" t="s">
        <v>39</v>
      </c>
      <c r="F41" s="71"/>
      <c r="G41" s="71"/>
    </row>
    <row r="42" spans="3:4" ht="12.75">
      <c r="C42" s="70"/>
      <c r="D42" s="70"/>
    </row>
    <row r="43" spans="2:7" ht="12.75">
      <c r="B43" s="7" t="s">
        <v>7</v>
      </c>
      <c r="C43" s="68">
        <v>43023</v>
      </c>
      <c r="D43" s="69" t="s">
        <v>98</v>
      </c>
      <c r="E43" s="475" t="s">
        <v>204</v>
      </c>
      <c r="F43" s="476"/>
      <c r="G43" s="109" t="s">
        <v>165</v>
      </c>
    </row>
    <row r="44" spans="3:4" ht="12.75">
      <c r="C44" s="70"/>
      <c r="D44" s="70"/>
    </row>
    <row r="45" spans="2:7" ht="12.75">
      <c r="B45" s="5" t="s">
        <v>2</v>
      </c>
      <c r="C45" s="71" t="s">
        <v>3</v>
      </c>
      <c r="D45" s="71" t="s">
        <v>4</v>
      </c>
      <c r="E45" s="5" t="s">
        <v>2</v>
      </c>
      <c r="F45" s="5" t="s">
        <v>3</v>
      </c>
      <c r="G45" s="5" t="s">
        <v>4</v>
      </c>
    </row>
    <row r="46" spans="2:7" ht="12.75">
      <c r="B46" s="6" t="str">
        <f>I6</f>
        <v>SELLES-S-CHER 2</v>
      </c>
      <c r="C46" s="72"/>
      <c r="D46" s="72"/>
      <c r="E46" s="6" t="str">
        <f>I12</f>
        <v>ST AIGNAN-S-CHER</v>
      </c>
      <c r="F46" s="72"/>
      <c r="G46" s="72"/>
    </row>
    <row r="47" spans="2:7" ht="12.75">
      <c r="B47" s="5" t="str">
        <f>I7</f>
        <v>NEUNG-S-BEUVRON</v>
      </c>
      <c r="C47" s="71"/>
      <c r="D47" s="71"/>
      <c r="E47" s="5" t="str">
        <f>I11</f>
        <v>LANGON</v>
      </c>
      <c r="F47" s="71"/>
      <c r="G47" s="71"/>
    </row>
    <row r="48" spans="2:7" ht="12.75">
      <c r="B48" s="6" t="str">
        <f>I8</f>
        <v>SALBRIS 2</v>
      </c>
      <c r="C48" s="72"/>
      <c r="D48" s="72"/>
      <c r="E48" s="6" t="str">
        <f>I10</f>
        <v>PRUNIERS</v>
      </c>
      <c r="F48" s="72"/>
      <c r="G48" s="72"/>
    </row>
    <row r="49" spans="2:7" ht="12.75">
      <c r="B49" s="5" t="s">
        <v>37</v>
      </c>
      <c r="C49" s="71"/>
      <c r="D49" s="71"/>
      <c r="E49" s="5" t="s">
        <v>39</v>
      </c>
      <c r="F49" s="71"/>
      <c r="G49" s="71"/>
    </row>
    <row r="50" spans="3:4" ht="12.75">
      <c r="C50" s="70"/>
      <c r="D50" s="70"/>
    </row>
    <row r="51" spans="2:7" ht="12.75">
      <c r="B51" s="7" t="s">
        <v>6</v>
      </c>
      <c r="C51" s="68">
        <v>43023</v>
      </c>
      <c r="D51" s="69" t="s">
        <v>97</v>
      </c>
      <c r="E51" s="475" t="s">
        <v>205</v>
      </c>
      <c r="F51" s="476"/>
      <c r="G51" s="109" t="s">
        <v>165</v>
      </c>
    </row>
    <row r="52" spans="3:4" ht="12.75">
      <c r="C52" s="70"/>
      <c r="D52" s="70"/>
    </row>
    <row r="53" spans="2:7" ht="12.75">
      <c r="B53" s="5" t="s">
        <v>2</v>
      </c>
      <c r="C53" s="71" t="s">
        <v>3</v>
      </c>
      <c r="D53" s="71" t="s">
        <v>4</v>
      </c>
      <c r="E53" s="5" t="s">
        <v>2</v>
      </c>
      <c r="F53" s="5" t="s">
        <v>3</v>
      </c>
      <c r="G53" s="5" t="s">
        <v>4</v>
      </c>
    </row>
    <row r="54" spans="2:7" ht="12.75">
      <c r="B54" s="6" t="str">
        <f>I12</f>
        <v>ST AIGNAN-S-CHER</v>
      </c>
      <c r="C54" s="72"/>
      <c r="D54" s="72"/>
      <c r="E54" s="6" t="str">
        <f>I7</f>
        <v>NEUNG-S-BEUVRON</v>
      </c>
      <c r="F54" s="72"/>
      <c r="G54" s="72"/>
    </row>
    <row r="55" spans="2:7" ht="12.75">
      <c r="B55" s="5" t="str">
        <f>I11</f>
        <v>LANGON</v>
      </c>
      <c r="C55" s="71"/>
      <c r="D55" s="71"/>
      <c r="E55" s="5" t="str">
        <f>I8</f>
        <v>SALBRIS 2</v>
      </c>
      <c r="F55" s="71"/>
      <c r="G55" s="71"/>
    </row>
    <row r="56" spans="2:7" ht="12.75">
      <c r="B56" s="6" t="str">
        <f>I10</f>
        <v>PRUNIERS</v>
      </c>
      <c r="C56" s="72"/>
      <c r="D56" s="72"/>
      <c r="E56" s="6" t="str">
        <f>I9</f>
        <v>ROMORANTIN 2</v>
      </c>
      <c r="F56" s="72"/>
      <c r="G56" s="72"/>
    </row>
    <row r="57" spans="2:7" ht="12.75">
      <c r="B57" s="5" t="str">
        <f>I6</f>
        <v>SELLES-S-CHER 2</v>
      </c>
      <c r="C57" s="71"/>
      <c r="D57" s="71"/>
      <c r="E57" s="5" t="s">
        <v>39</v>
      </c>
      <c r="F57" s="71"/>
      <c r="G57" s="71"/>
    </row>
  </sheetData>
  <sheetProtection/>
  <mergeCells count="9">
    <mergeCell ref="B1:G1"/>
    <mergeCell ref="E27:F27"/>
    <mergeCell ref="E35:F35"/>
    <mergeCell ref="E43:F43"/>
    <mergeCell ref="E51:F51"/>
    <mergeCell ref="I4:J4"/>
    <mergeCell ref="E2:F2"/>
    <mergeCell ref="E10:F10"/>
    <mergeCell ref="E19:F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JPN</cp:lastModifiedBy>
  <cp:lastPrinted>2015-06-02T15:23:15Z</cp:lastPrinted>
  <dcterms:created xsi:type="dcterms:W3CDTF">1996-10-21T11:03:58Z</dcterms:created>
  <dcterms:modified xsi:type="dcterms:W3CDTF">2017-04-09T19:43:50Z</dcterms:modified>
  <cp:category/>
  <cp:version/>
  <cp:contentType/>
  <cp:contentStatus/>
</cp:coreProperties>
</file>